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8_{6B82E9E5-1FD1-4806-8D6E-CB36E47A8BF6}" xr6:coauthVersionLast="47" xr6:coauthVersionMax="47" xr10:uidLastSave="{00000000-0000-0000-0000-000000000000}"/>
  <bookViews>
    <workbookView xWindow="19090" yWindow="-110" windowWidth="19420" windowHeight="10420" tabRatio="752" activeTab="5" xr2:uid="{00000000-000D-0000-FFFF-FFFF00000000}"/>
  </bookViews>
  <sheets>
    <sheet name="1_BOT" sheetId="52" r:id="rId1"/>
    <sheet name="2_M" sheetId="67" r:id="rId2"/>
    <sheet name="5_TX" sheetId="66" r:id="rId3"/>
    <sheet name="6_PrinX" sheetId="58" r:id="rId4"/>
    <sheet name="7_PrinM" sheetId="63" r:id="rId5"/>
    <sheet name="8_BOT_PC" sheetId="60" r:id="rId6"/>
  </sheets>
  <externalReferences>
    <externalReference r:id="rId7"/>
  </externalReferences>
  <definedNames>
    <definedName name="aa">#REF!</definedName>
    <definedName name="av">[1]AVERAGIN!$A$3:$AV$252</definedName>
    <definedName name="AVE">[1]AVERAGIN!$BG$106:$BG$214</definedName>
    <definedName name="bb">#REF!</definedName>
    <definedName name="BO">[1]AVERAGIN!$BG$191</definedName>
    <definedName name="ccc">#REF!</definedName>
    <definedName name="CI">[1]AVERAGIN!$BG$178</definedName>
    <definedName name="CL">[1]AVERAGIN!$BG$157</definedName>
    <definedName name="code7">[1]AVERAGIN!$B$180:$B$191</definedName>
    <definedName name="codes">[1]AVERAGIN!$B$102:$B$216</definedName>
    <definedName name="cpi">#REF!</definedName>
    <definedName name="dddd">#REF!</definedName>
    <definedName name="expend">[1]AVERAGIN!$BE$102:$BH$216</definedName>
    <definedName name="FF">[1]AVERAGIN!$BF$101:$BF$4098</definedName>
    <definedName name="GR2_">[1]AVERAGIN!$BG$106:$BH$151</definedName>
    <definedName name="Graph1">#REF!</definedName>
    <definedName name="HH">[1]AVERAGIN!$BG$117</definedName>
    <definedName name="HO">[1]AVERAGIN!$BG$151</definedName>
    <definedName name="ITEM">[1]AVERAGIN!$B$120:$B$215</definedName>
    <definedName name="NO_H">[1]AVERAGIN!$BE$120:$BE$215</definedName>
    <definedName name="OT">[1]AVERAGIN!$BG$215</definedName>
    <definedName name="OVER">[1]AVERAGIN!$BG$120:$BH$215</definedName>
    <definedName name="p">#REF!</definedName>
    <definedName name="p1_">[1]AVERAGIN!$B$3:$V$65</definedName>
    <definedName name="p2_">[1]AVERAGIN!$B$66:$V$128</definedName>
    <definedName name="p3_">[1]AVERAGIN!$B$129:$V$190</definedName>
    <definedName name="p4_">[1]AVERAGIN!$B$191:$V$252</definedName>
    <definedName name="p5_">[1]AVERAGIN!$B$3:$AV$65</definedName>
    <definedName name="p6_">[1]AVERAGIN!$B$66:$AV$128</definedName>
    <definedName name="p7_">[1]AVERAGIN!$B$129:$AV$190</definedName>
    <definedName name="p8_">[1]AVERAGIN!$B$191:$AV$252</definedName>
    <definedName name="pp">#REF!</definedName>
    <definedName name="ppp">#REF!</definedName>
    <definedName name="pppp">#REF!</definedName>
    <definedName name="SE">[1]AVERAGIN!$BG$200</definedName>
    <definedName name="tang">#REF!</definedName>
    <definedName name="TOt">[1]AVERAGIN!$BF$114:$BF$4098</definedName>
    <definedName name="TOTAL">[1]AVERAGIN!$BE$106:$BE$214</definedName>
    <definedName name="VE">[1]AVERAGIN!$BG$166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60" l="1"/>
  <c r="E97" i="60"/>
  <c r="F97" i="60"/>
  <c r="G97" i="60"/>
  <c r="H97" i="60"/>
  <c r="I97" i="60"/>
  <c r="J97" i="60"/>
  <c r="K97" i="60"/>
  <c r="L97" i="60"/>
  <c r="M97" i="60"/>
  <c r="N97" i="60"/>
  <c r="O97" i="60"/>
  <c r="P97" i="60"/>
  <c r="Q97" i="60"/>
  <c r="R97" i="60"/>
  <c r="S97" i="60"/>
  <c r="C97" i="60"/>
  <c r="L94" i="60"/>
  <c r="C94" i="60"/>
  <c r="D91" i="60"/>
  <c r="E91" i="60"/>
  <c r="F91" i="60"/>
  <c r="G91" i="60"/>
  <c r="H91" i="60"/>
  <c r="I91" i="60"/>
  <c r="J91" i="60"/>
  <c r="K91" i="60"/>
  <c r="L91" i="60"/>
  <c r="M91" i="60"/>
  <c r="N91" i="60"/>
  <c r="O91" i="60"/>
  <c r="P91" i="60"/>
  <c r="Q91" i="60"/>
  <c r="R91" i="60"/>
  <c r="S91" i="60"/>
  <c r="C91" i="60"/>
  <c r="D88" i="60"/>
  <c r="E88" i="60"/>
  <c r="F88" i="60"/>
  <c r="G88" i="60"/>
  <c r="H88" i="60"/>
  <c r="I88" i="60"/>
  <c r="J88" i="60"/>
  <c r="K88" i="60"/>
  <c r="L88" i="60"/>
  <c r="M88" i="60"/>
  <c r="N88" i="60"/>
  <c r="O88" i="60"/>
  <c r="P88" i="60"/>
  <c r="Q88" i="60"/>
  <c r="R88" i="60"/>
  <c r="S88" i="60"/>
  <c r="C88" i="60"/>
  <c r="D85" i="60"/>
  <c r="E85" i="60"/>
  <c r="F85" i="60"/>
  <c r="G85" i="60"/>
  <c r="H85" i="60"/>
  <c r="I85" i="60"/>
  <c r="J85" i="60"/>
  <c r="K85" i="60"/>
  <c r="L85" i="60"/>
  <c r="M85" i="60"/>
  <c r="N85" i="60"/>
  <c r="O85" i="60"/>
  <c r="P85" i="60"/>
  <c r="Q85" i="60"/>
  <c r="R85" i="60"/>
  <c r="S85" i="60"/>
  <c r="C85" i="60"/>
  <c r="D82" i="60"/>
  <c r="E82" i="60"/>
  <c r="F82" i="60"/>
  <c r="G82" i="60"/>
  <c r="H82" i="60"/>
  <c r="I82" i="60"/>
  <c r="J82" i="60"/>
  <c r="K82" i="60"/>
  <c r="L82" i="60"/>
  <c r="M82" i="60"/>
  <c r="N82" i="60"/>
  <c r="O82" i="60"/>
  <c r="P82" i="60"/>
  <c r="Q82" i="60"/>
  <c r="R82" i="60"/>
  <c r="S82" i="60"/>
  <c r="C82" i="60"/>
  <c r="D79" i="60"/>
  <c r="E79" i="60"/>
  <c r="F79" i="60"/>
  <c r="G79" i="60"/>
  <c r="H79" i="60"/>
  <c r="I79" i="60"/>
  <c r="J79" i="60"/>
  <c r="K79" i="60"/>
  <c r="L79" i="60"/>
  <c r="M79" i="60"/>
  <c r="N79" i="60"/>
  <c r="O79" i="60"/>
  <c r="P79" i="60"/>
  <c r="Q79" i="60"/>
  <c r="R79" i="60"/>
  <c r="S79" i="60"/>
  <c r="C79" i="60"/>
  <c r="D76" i="60"/>
  <c r="E76" i="60"/>
  <c r="F76" i="60"/>
  <c r="G76" i="60"/>
  <c r="H76" i="60"/>
  <c r="I76" i="60"/>
  <c r="J76" i="60"/>
  <c r="K76" i="60"/>
  <c r="L76" i="60"/>
  <c r="M76" i="60"/>
  <c r="N76" i="60"/>
  <c r="O76" i="60"/>
  <c r="P76" i="60"/>
  <c r="Q76" i="60"/>
  <c r="R76" i="60"/>
  <c r="S76" i="60"/>
  <c r="C76" i="60"/>
  <c r="D73" i="60"/>
  <c r="E73" i="60"/>
  <c r="F73" i="60"/>
  <c r="G73" i="60"/>
  <c r="H73" i="60"/>
  <c r="I73" i="60"/>
  <c r="J73" i="60"/>
  <c r="K73" i="60"/>
  <c r="L73" i="60"/>
  <c r="M73" i="60"/>
  <c r="N73" i="60"/>
  <c r="O73" i="60"/>
  <c r="P73" i="60"/>
  <c r="Q73" i="60"/>
  <c r="R73" i="60"/>
  <c r="S73" i="60"/>
  <c r="C73" i="60"/>
  <c r="D70" i="60"/>
  <c r="E70" i="60"/>
  <c r="F70" i="60"/>
  <c r="G70" i="60"/>
  <c r="H70" i="60"/>
  <c r="I70" i="60"/>
  <c r="J70" i="60"/>
  <c r="K70" i="60"/>
  <c r="L70" i="60"/>
  <c r="M70" i="60"/>
  <c r="N70" i="60"/>
  <c r="O70" i="60"/>
  <c r="P70" i="60"/>
  <c r="Q70" i="60"/>
  <c r="R70" i="60"/>
  <c r="S70" i="60"/>
  <c r="C70" i="60"/>
  <c r="D67" i="60"/>
  <c r="E67" i="60"/>
  <c r="F67" i="60"/>
  <c r="G67" i="60"/>
  <c r="H67" i="60"/>
  <c r="I67" i="60"/>
  <c r="J67" i="60"/>
  <c r="K67" i="60"/>
  <c r="L67" i="60"/>
  <c r="M67" i="60"/>
  <c r="N67" i="60"/>
  <c r="O67" i="60"/>
  <c r="P67" i="60"/>
  <c r="Q67" i="60"/>
  <c r="R67" i="60"/>
  <c r="S67" i="60"/>
  <c r="C67" i="60"/>
  <c r="D64" i="60"/>
  <c r="E64" i="60"/>
  <c r="F64" i="60"/>
  <c r="G64" i="60"/>
  <c r="H64" i="60"/>
  <c r="I64" i="60"/>
  <c r="J64" i="60"/>
  <c r="K64" i="60"/>
  <c r="L64" i="60"/>
  <c r="M64" i="60"/>
  <c r="N64" i="60"/>
  <c r="O64" i="60"/>
  <c r="P64" i="60"/>
  <c r="Q64" i="60"/>
  <c r="R64" i="60"/>
  <c r="S64" i="60"/>
  <c r="C64" i="60"/>
  <c r="D61" i="60"/>
  <c r="E61" i="60"/>
  <c r="F61" i="60"/>
  <c r="G61" i="60"/>
  <c r="H61" i="60"/>
  <c r="I61" i="60"/>
  <c r="J61" i="60"/>
  <c r="K61" i="60"/>
  <c r="L61" i="60"/>
  <c r="M61" i="60"/>
  <c r="N61" i="60"/>
  <c r="O61" i="60"/>
  <c r="P61" i="60"/>
  <c r="Q61" i="60"/>
  <c r="R61" i="60"/>
  <c r="S61" i="60"/>
  <c r="C61" i="60"/>
  <c r="D58" i="60"/>
  <c r="E58" i="60"/>
  <c r="F58" i="60"/>
  <c r="G58" i="60"/>
  <c r="H58" i="60"/>
  <c r="I58" i="60"/>
  <c r="J58" i="60"/>
  <c r="K58" i="60"/>
  <c r="L58" i="60"/>
  <c r="M58" i="60"/>
  <c r="N58" i="60"/>
  <c r="O58" i="60"/>
  <c r="P58" i="60"/>
  <c r="Q58" i="60"/>
  <c r="R58" i="60"/>
  <c r="S58" i="60"/>
  <c r="C58" i="60"/>
  <c r="D55" i="60"/>
  <c r="E55" i="60"/>
  <c r="F55" i="60"/>
  <c r="G55" i="60"/>
  <c r="H55" i="60"/>
  <c r="I55" i="60"/>
  <c r="J55" i="60"/>
  <c r="K55" i="60"/>
  <c r="L55" i="60"/>
  <c r="M55" i="60"/>
  <c r="N55" i="60"/>
  <c r="O55" i="60"/>
  <c r="P55" i="60"/>
  <c r="Q55" i="60"/>
  <c r="R55" i="60"/>
  <c r="S55" i="60"/>
  <c r="C55" i="60"/>
  <c r="D52" i="60"/>
  <c r="E52" i="60"/>
  <c r="F52" i="60"/>
  <c r="G52" i="60"/>
  <c r="H52" i="60"/>
  <c r="I52" i="60"/>
  <c r="J52" i="60"/>
  <c r="K52" i="60"/>
  <c r="L52" i="60"/>
  <c r="M52" i="60"/>
  <c r="N52" i="60"/>
  <c r="O52" i="60"/>
  <c r="P52" i="60"/>
  <c r="Q52" i="60"/>
  <c r="R52" i="60"/>
  <c r="S52" i="60"/>
  <c r="C52" i="60"/>
  <c r="D49" i="60"/>
  <c r="E49" i="60"/>
  <c r="F49" i="60"/>
  <c r="G49" i="60"/>
  <c r="H49" i="60"/>
  <c r="I49" i="60"/>
  <c r="J49" i="60"/>
  <c r="K49" i="60"/>
  <c r="L49" i="60"/>
  <c r="M49" i="60"/>
  <c r="N49" i="60"/>
  <c r="O49" i="60"/>
  <c r="P49" i="60"/>
  <c r="Q49" i="60"/>
  <c r="R49" i="60"/>
  <c r="S49" i="60"/>
  <c r="C49" i="60"/>
  <c r="D46" i="60"/>
  <c r="E46" i="60"/>
  <c r="F46" i="60"/>
  <c r="G46" i="60"/>
  <c r="H46" i="60"/>
  <c r="I46" i="60"/>
  <c r="J46" i="60"/>
  <c r="K46" i="60"/>
  <c r="L46" i="60"/>
  <c r="M46" i="60"/>
  <c r="N46" i="60"/>
  <c r="O46" i="60"/>
  <c r="P46" i="60"/>
  <c r="Q46" i="60"/>
  <c r="R46" i="60"/>
  <c r="S46" i="60"/>
  <c r="C46" i="60"/>
  <c r="D43" i="60"/>
  <c r="E43" i="60"/>
  <c r="F43" i="60"/>
  <c r="G43" i="60"/>
  <c r="H43" i="60"/>
  <c r="I43" i="60"/>
  <c r="J43" i="60"/>
  <c r="K43" i="60"/>
  <c r="L43" i="60"/>
  <c r="M43" i="60"/>
  <c r="N43" i="60"/>
  <c r="O43" i="60"/>
  <c r="P43" i="60"/>
  <c r="Q43" i="60"/>
  <c r="R43" i="60"/>
  <c r="S43" i="60"/>
  <c r="C43" i="60"/>
  <c r="D40" i="60"/>
  <c r="E40" i="60"/>
  <c r="F40" i="60"/>
  <c r="G40" i="60"/>
  <c r="H40" i="60"/>
  <c r="I40" i="60"/>
  <c r="J40" i="60"/>
  <c r="K40" i="60"/>
  <c r="L40" i="60"/>
  <c r="M40" i="60"/>
  <c r="N40" i="60"/>
  <c r="O40" i="60"/>
  <c r="P40" i="60"/>
  <c r="Q40" i="60"/>
  <c r="R40" i="60"/>
  <c r="S40" i="60"/>
  <c r="C40" i="60"/>
  <c r="D37" i="60"/>
  <c r="E37" i="60"/>
  <c r="F37" i="60"/>
  <c r="G37" i="60"/>
  <c r="H37" i="60"/>
  <c r="I37" i="60"/>
  <c r="J37" i="60"/>
  <c r="K37" i="60"/>
  <c r="L37" i="60"/>
  <c r="M37" i="60"/>
  <c r="N37" i="60"/>
  <c r="O37" i="60"/>
  <c r="P37" i="60"/>
  <c r="Q37" i="60"/>
  <c r="R37" i="60"/>
  <c r="S37" i="60"/>
  <c r="C37" i="60"/>
  <c r="D34" i="60"/>
  <c r="E34" i="60"/>
  <c r="F34" i="60"/>
  <c r="G34" i="60"/>
  <c r="H34" i="60"/>
  <c r="I34" i="60"/>
  <c r="J34" i="60"/>
  <c r="K34" i="60"/>
  <c r="L34" i="60"/>
  <c r="M34" i="60"/>
  <c r="N34" i="60"/>
  <c r="O34" i="60"/>
  <c r="P34" i="60"/>
  <c r="Q34" i="60"/>
  <c r="R34" i="60"/>
  <c r="S34" i="60"/>
  <c r="C34" i="60"/>
  <c r="D31" i="60"/>
  <c r="E31" i="60"/>
  <c r="F31" i="60"/>
  <c r="G31" i="60"/>
  <c r="H31" i="60"/>
  <c r="I31" i="60"/>
  <c r="J31" i="60"/>
  <c r="K31" i="60"/>
  <c r="L31" i="60"/>
  <c r="M31" i="60"/>
  <c r="N31" i="60"/>
  <c r="O31" i="60"/>
  <c r="P31" i="60"/>
  <c r="Q31" i="60"/>
  <c r="R31" i="60"/>
  <c r="S31" i="60"/>
  <c r="C31" i="60"/>
  <c r="D28" i="60"/>
  <c r="E28" i="60"/>
  <c r="F28" i="60"/>
  <c r="G28" i="60"/>
  <c r="H28" i="60"/>
  <c r="I28" i="60"/>
  <c r="J28" i="60"/>
  <c r="K28" i="60"/>
  <c r="L28" i="60"/>
  <c r="M28" i="60"/>
  <c r="N28" i="60"/>
  <c r="O28" i="60"/>
  <c r="P28" i="60"/>
  <c r="Q28" i="60"/>
  <c r="R28" i="60"/>
  <c r="S28" i="60"/>
  <c r="C28" i="60"/>
  <c r="D25" i="60"/>
  <c r="E25" i="60"/>
  <c r="F25" i="60"/>
  <c r="G25" i="60"/>
  <c r="H25" i="60"/>
  <c r="I25" i="60"/>
  <c r="J25" i="60"/>
  <c r="K25" i="60"/>
  <c r="L25" i="60"/>
  <c r="M25" i="60"/>
  <c r="N25" i="60"/>
  <c r="O25" i="60"/>
  <c r="P25" i="60"/>
  <c r="Q25" i="60"/>
  <c r="R25" i="60"/>
  <c r="S25" i="60"/>
  <c r="C25" i="60"/>
  <c r="D22" i="60"/>
  <c r="E22" i="60"/>
  <c r="F22" i="60"/>
  <c r="G22" i="60"/>
  <c r="H22" i="60"/>
  <c r="I22" i="60"/>
  <c r="J22" i="60"/>
  <c r="K22" i="60"/>
  <c r="L22" i="60"/>
  <c r="M22" i="60"/>
  <c r="N22" i="60"/>
  <c r="O22" i="60"/>
  <c r="P22" i="60"/>
  <c r="Q22" i="60"/>
  <c r="R22" i="60"/>
  <c r="S22" i="60"/>
  <c r="C22" i="60"/>
  <c r="D19" i="60"/>
  <c r="E19" i="60"/>
  <c r="F19" i="60"/>
  <c r="G19" i="60"/>
  <c r="H19" i="60"/>
  <c r="I19" i="60"/>
  <c r="J19" i="60"/>
  <c r="K19" i="60"/>
  <c r="L19" i="60"/>
  <c r="M19" i="60"/>
  <c r="N19" i="60"/>
  <c r="O19" i="60"/>
  <c r="P19" i="60"/>
  <c r="Q19" i="60"/>
  <c r="R19" i="60"/>
  <c r="S19" i="60"/>
  <c r="C19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P16" i="60"/>
  <c r="Q16" i="60"/>
  <c r="R16" i="60"/>
  <c r="S16" i="60"/>
  <c r="C16" i="60"/>
  <c r="D13" i="60"/>
  <c r="E13" i="60"/>
  <c r="F13" i="60"/>
  <c r="G13" i="60"/>
  <c r="H13" i="60"/>
  <c r="I13" i="60"/>
  <c r="J13" i="60"/>
  <c r="K13" i="60"/>
  <c r="L13" i="60"/>
  <c r="M13" i="60"/>
  <c r="N13" i="60"/>
  <c r="O13" i="60"/>
  <c r="P13" i="60"/>
  <c r="Q13" i="60"/>
  <c r="R13" i="60"/>
  <c r="S13" i="60"/>
  <c r="C13" i="60"/>
  <c r="D10" i="60"/>
  <c r="E10" i="60"/>
  <c r="F10" i="60"/>
  <c r="G10" i="60"/>
  <c r="H10" i="60"/>
  <c r="I10" i="60"/>
  <c r="J10" i="60"/>
  <c r="K10" i="60"/>
  <c r="L10" i="60"/>
  <c r="M10" i="60"/>
  <c r="N10" i="60"/>
  <c r="O10" i="60"/>
  <c r="P10" i="60"/>
  <c r="Q10" i="60"/>
  <c r="R10" i="60"/>
  <c r="S10" i="60"/>
  <c r="C10" i="60"/>
  <c r="D7" i="60"/>
  <c r="E7" i="60"/>
  <c r="F7" i="60"/>
  <c r="G7" i="60"/>
  <c r="H7" i="60"/>
  <c r="I7" i="60"/>
  <c r="J7" i="60"/>
  <c r="K7" i="60"/>
  <c r="L7" i="60"/>
  <c r="M7" i="60"/>
  <c r="N7" i="60"/>
  <c r="O7" i="60"/>
  <c r="P7" i="60"/>
  <c r="Q7" i="60"/>
  <c r="R7" i="60"/>
  <c r="S7" i="60"/>
  <c r="C7" i="60"/>
  <c r="D93" i="60"/>
  <c r="D94" i="60" s="1"/>
  <c r="E93" i="60"/>
  <c r="E94" i="60" s="1"/>
  <c r="F93" i="60"/>
  <c r="F94" i="60" s="1"/>
  <c r="G93" i="60"/>
  <c r="G94" i="60" s="1"/>
  <c r="H93" i="60"/>
  <c r="H94" i="60" s="1"/>
  <c r="I93" i="60"/>
  <c r="I94" i="60" s="1"/>
  <c r="J93" i="60"/>
  <c r="J94" i="60" s="1"/>
  <c r="K93" i="60"/>
  <c r="K94" i="60" s="1"/>
  <c r="L93" i="60"/>
  <c r="M93" i="60"/>
  <c r="M94" i="60" s="1"/>
  <c r="N93" i="60"/>
  <c r="N94" i="60" s="1"/>
  <c r="O93" i="60"/>
  <c r="O94" i="60" s="1"/>
  <c r="P93" i="60"/>
  <c r="P94" i="60" s="1"/>
  <c r="Q93" i="60"/>
  <c r="Q94" i="60" s="1"/>
  <c r="R93" i="60"/>
  <c r="R94" i="60" s="1"/>
  <c r="S93" i="60"/>
  <c r="S94" i="60" s="1"/>
  <c r="D92" i="60"/>
  <c r="E92" i="60"/>
  <c r="F92" i="60"/>
  <c r="G92" i="60"/>
  <c r="H92" i="60"/>
  <c r="I92" i="60"/>
  <c r="J92" i="60"/>
  <c r="K92" i="60"/>
  <c r="L92" i="60"/>
  <c r="M92" i="60"/>
  <c r="N92" i="60"/>
  <c r="O92" i="60"/>
  <c r="P92" i="60"/>
  <c r="Q92" i="60"/>
  <c r="R92" i="60"/>
  <c r="S92" i="60"/>
  <c r="C93" i="60"/>
  <c r="C92" i="60"/>
  <c r="M28" i="63" l="1"/>
  <c r="L28" i="63"/>
  <c r="K28" i="63"/>
  <c r="J28" i="63"/>
  <c r="I28" i="63"/>
  <c r="H28" i="63"/>
  <c r="G28" i="63"/>
  <c r="F28" i="63"/>
  <c r="E28" i="63"/>
  <c r="D28" i="63"/>
  <c r="C28" i="63"/>
  <c r="N28" i="63"/>
  <c r="D28" i="52"/>
  <c r="E28" i="52"/>
  <c r="F28" i="52"/>
  <c r="G28" i="52"/>
  <c r="C28" i="52"/>
  <c r="G35" i="52"/>
  <c r="G34" i="52"/>
  <c r="G33" i="52"/>
  <c r="G32" i="52"/>
  <c r="G31" i="52"/>
  <c r="E35" i="52"/>
  <c r="E34" i="52"/>
  <c r="E33" i="52"/>
  <c r="E32" i="52"/>
  <c r="E31" i="52"/>
  <c r="X14" i="67"/>
  <c r="X10" i="67"/>
  <c r="X11" i="67"/>
  <c r="X12" i="67"/>
  <c r="X13" i="67"/>
  <c r="X15" i="67"/>
  <c r="X16" i="67"/>
  <c r="X17" i="67"/>
  <c r="X18" i="67"/>
  <c r="X19" i="67"/>
  <c r="X20" i="67"/>
  <c r="X21" i="67"/>
  <c r="X22" i="67"/>
  <c r="X23" i="67"/>
  <c r="X24" i="67"/>
  <c r="X25" i="67"/>
  <c r="X26" i="67"/>
  <c r="X27" i="67"/>
  <c r="X28" i="67"/>
  <c r="X29" i="67"/>
  <c r="X30" i="67"/>
  <c r="X9" i="67"/>
  <c r="V30" i="66"/>
  <c r="V29" i="66"/>
  <c r="V28" i="66"/>
  <c r="V27" i="66"/>
  <c r="V26" i="66"/>
  <c r="V25" i="66"/>
  <c r="V24" i="66"/>
  <c r="V23" i="66"/>
  <c r="V22" i="66"/>
  <c r="V21" i="66"/>
  <c r="V20" i="66"/>
  <c r="V19" i="66"/>
  <c r="V18" i="66"/>
  <c r="V17" i="66"/>
  <c r="V16" i="66"/>
  <c r="V15" i="66"/>
  <c r="V14" i="66"/>
  <c r="L11" i="58"/>
  <c r="E11" i="52"/>
  <c r="E12" i="52"/>
  <c r="G12" i="52" s="1"/>
  <c r="E13" i="52"/>
  <c r="G13" i="52" s="1"/>
  <c r="E14" i="52"/>
  <c r="G14" i="52" s="1"/>
  <c r="E15" i="52"/>
  <c r="G15" i="52" s="1"/>
  <c r="E16" i="52"/>
  <c r="G16" i="52" s="1"/>
  <c r="E17" i="52"/>
  <c r="G17" i="52" s="1"/>
  <c r="E18" i="52"/>
  <c r="G18" i="52" s="1"/>
  <c r="E19" i="52"/>
  <c r="E20" i="52"/>
  <c r="E21" i="52"/>
  <c r="G21" i="52" s="1"/>
  <c r="E22" i="52"/>
  <c r="G22" i="52" s="1"/>
  <c r="E23" i="52"/>
  <c r="G23" i="52" s="1"/>
  <c r="E24" i="52"/>
  <c r="G24" i="52" s="1"/>
  <c r="E25" i="52"/>
  <c r="G25" i="52" s="1"/>
  <c r="E26" i="52"/>
  <c r="G26" i="52" s="1"/>
  <c r="E27" i="52"/>
  <c r="G11" i="52"/>
  <c r="G19" i="52"/>
  <c r="G20" i="52"/>
  <c r="G27" i="52"/>
  <c r="X30" i="66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7" i="58"/>
  <c r="L8" i="58"/>
  <c r="L9" i="58"/>
  <c r="L10" i="58"/>
  <c r="L6" i="58"/>
  <c r="M7" i="63"/>
  <c r="M8" i="63"/>
  <c r="M9" i="63"/>
  <c r="M10" i="63"/>
  <c r="M6" i="63"/>
  <c r="X25" i="66" l="1"/>
  <c r="X26" i="66"/>
  <c r="X27" i="66"/>
  <c r="X28" i="66"/>
  <c r="X29" i="66"/>
  <c r="X10" i="66"/>
  <c r="X11" i="66"/>
  <c r="X12" i="66"/>
  <c r="X13" i="66"/>
  <c r="X14" i="66"/>
  <c r="X15" i="66"/>
  <c r="X16" i="66"/>
  <c r="X17" i="66"/>
  <c r="X18" i="66"/>
  <c r="X19" i="66"/>
  <c r="X20" i="66"/>
  <c r="X21" i="66"/>
  <c r="X22" i="66"/>
  <c r="X23" i="66"/>
  <c r="X24" i="66"/>
  <c r="X9" i="66"/>
  <c r="E7" i="52" l="1"/>
  <c r="G7" i="52" s="1"/>
  <c r="E8" i="52"/>
  <c r="G8" i="52" s="1"/>
  <c r="E9" i="52"/>
  <c r="G9" i="52" s="1"/>
  <c r="E10" i="52"/>
  <c r="G10" i="52" s="1"/>
  <c r="E6" i="52"/>
  <c r="G6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E3" authorId="0" shapeId="0" xr:uid="{DC291AC1-6C43-4CAF-8EDF-EA4DDB4BEE1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Matte is a term used in the field of pyrometallurgy given to the molten metal sulfide phases typically formed during smelting of copper, nickel, and other base metals. </t>
        </r>
      </text>
    </comment>
    <comment ref="F3" authorId="0" shapeId="0" xr:uid="{6997ABEB-9FA8-4FEB-9A34-02308B5A841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N‐heterocyclic carbene (NHC) nickel</t>
        </r>
      </text>
    </comment>
  </commentList>
</comments>
</file>

<file path=xl/sharedStrings.xml><?xml version="1.0" encoding="utf-8"?>
<sst xmlns="http://schemas.openxmlformats.org/spreadsheetml/2006/main" count="405" uniqueCount="175">
  <si>
    <t xml:space="preserve"> </t>
  </si>
  <si>
    <t>Exports</t>
  </si>
  <si>
    <t>Total</t>
  </si>
  <si>
    <t>Australia</t>
  </si>
  <si>
    <t>Japan</t>
  </si>
  <si>
    <t>Period</t>
  </si>
  <si>
    <t>Imports</t>
  </si>
  <si>
    <t>Table 1</t>
  </si>
  <si>
    <t>BALANCE OF TRADE - ALL  ITEMS</t>
  </si>
  <si>
    <t>Exports FOB</t>
  </si>
  <si>
    <t xml:space="preserve">Imports CIF </t>
  </si>
  <si>
    <t>Trade Balance</t>
  </si>
  <si>
    <t>Domestic</t>
  </si>
  <si>
    <t>Re-exports</t>
  </si>
  <si>
    <t>Surplus(+) /   Deficit(-)</t>
  </si>
  <si>
    <t>Annually</t>
  </si>
  <si>
    <t>January</t>
  </si>
  <si>
    <t>March</t>
  </si>
  <si>
    <t>April</t>
  </si>
  <si>
    <t>Notes:</t>
  </si>
  <si>
    <t>Mineral products</t>
  </si>
  <si>
    <t>Others</t>
  </si>
  <si>
    <t>Periods</t>
  </si>
  <si>
    <t>Table 6</t>
  </si>
  <si>
    <t>Other exports</t>
  </si>
  <si>
    <t>Total exports</t>
  </si>
  <si>
    <t>Table 8</t>
  </si>
  <si>
    <t>BALANCE OF TRADE BY MAJOR PARTNER COUNTRIES</t>
  </si>
  <si>
    <t>New Zealand</t>
  </si>
  <si>
    <t>2015</t>
  </si>
  <si>
    <t>2016</t>
  </si>
  <si>
    <t>May</t>
  </si>
  <si>
    <t>XPF Million</t>
  </si>
  <si>
    <t>Data source: Institut national de la statistique et des etudes economiques (INSEE)</t>
  </si>
  <si>
    <t>Data are temporary and released as final in August year +1</t>
  </si>
  <si>
    <t>Mattes</t>
  </si>
  <si>
    <t>NHC</t>
  </si>
  <si>
    <t>Nickel ore</t>
  </si>
  <si>
    <t>Ferro-nickel</t>
  </si>
  <si>
    <t>Niobium (NiO)</t>
  </si>
  <si>
    <t>Cobalt carbonate (CoCO3)</t>
  </si>
  <si>
    <t xml:space="preserve">PRINCIPAL EXPORTS </t>
  </si>
  <si>
    <t>Tuna</t>
  </si>
  <si>
    <t>Prawns</t>
  </si>
  <si>
    <t>Trochus shells</t>
  </si>
  <si>
    <t>France</t>
  </si>
  <si>
    <t>Taiwan</t>
  </si>
  <si>
    <t>South Korea</t>
  </si>
  <si>
    <t>China</t>
  </si>
  <si>
    <t>South Africa</t>
  </si>
  <si>
    <t>Table 7</t>
  </si>
  <si>
    <t xml:space="preserve">PRINCIPAL IMPORTS </t>
  </si>
  <si>
    <t>Other imports</t>
  </si>
  <si>
    <t>Textiles</t>
  </si>
  <si>
    <t>Food products, drinks, tobacco</t>
  </si>
  <si>
    <t>Chemical products</t>
  </si>
  <si>
    <t>Rubber and plastic products</t>
  </si>
  <si>
    <t>Wood and articles of wood</t>
  </si>
  <si>
    <t>Papers and articles thereof</t>
  </si>
  <si>
    <t>Metals and articles thereof</t>
  </si>
  <si>
    <t>Transportation equipment</t>
  </si>
  <si>
    <t xml:space="preserve">
Machinery, apparatus and electrical equipment</t>
  </si>
  <si>
    <t>Singapore</t>
  </si>
  <si>
    <t>2008</t>
  </si>
  <si>
    <t>2010</t>
  </si>
  <si>
    <t>2012</t>
  </si>
  <si>
    <t>2002</t>
  </si>
  <si>
    <t>2003</t>
  </si>
  <si>
    <t>2004</t>
  </si>
  <si>
    <t xml:space="preserve">2005 </t>
  </si>
  <si>
    <t>IMPORTS BY HS</t>
  </si>
  <si>
    <t>HS Sections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</si>
  <si>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</si>
  <si>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</si>
  <si>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</si>
  <si>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</si>
  <si>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</si>
  <si>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</si>
  <si>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</si>
  <si>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</si>
  <si>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</si>
  <si>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</si>
  <si>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</si>
  <si>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</si>
  <si>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</si>
  <si>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</si>
  <si>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</si>
  <si>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</si>
  <si>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</si>
  <si>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</si>
  <si>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</si>
  <si>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XXI</t>
  </si>
  <si>
    <t>XXII</t>
  </si>
  <si>
    <t>Live animals: animal products</t>
  </si>
  <si>
    <t>Vegetable products</t>
  </si>
  <si>
    <t>Animal or vegetable oils &amp; fats</t>
  </si>
  <si>
    <t>Prepared foodstuffs, beverages, spirits &amp; tobacco</t>
  </si>
  <si>
    <t>Chemicals and allied products</t>
  </si>
  <si>
    <t>Plastic, rubber &amp; articles thereof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</si>
  <si>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</si>
  <si>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</si>
  <si>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</si>
  <si>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</si>
  <si>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</si>
  <si>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</si>
  <si>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</si>
  <si>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</si>
  <si>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</si>
  <si>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</si>
  <si>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Miscellaneous manufactured articles</t>
  </si>
  <si>
    <t>Works of art, collectors pieces &amp; antiques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</si>
  <si>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</si>
  <si>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</si>
  <si>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</si>
  <si>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</si>
  <si>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</si>
  <si>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</si>
  <si>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</si>
  <si>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</si>
  <si>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</si>
  <si>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</si>
  <si>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</si>
  <si>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</si>
  <si>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</si>
  <si>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</si>
  <si>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</si>
  <si>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</si>
  <si>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</si>
  <si>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</si>
  <si>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</si>
  <si>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>97</t>
  </si>
  <si>
    <t>2000</t>
  </si>
  <si>
    <t>2001</t>
  </si>
  <si>
    <t xml:space="preserve">2006 </t>
  </si>
  <si>
    <t xml:space="preserve">2007 </t>
  </si>
  <si>
    <t xml:space="preserve">2009 </t>
  </si>
  <si>
    <t xml:space="preserve">2011 </t>
  </si>
  <si>
    <t>Table 5</t>
  </si>
  <si>
    <t>TOTAL EXPORTS BY HS</t>
  </si>
  <si>
    <t>Raw hides, skins, leather articles thereof &amp; travel goods</t>
  </si>
  <si>
    <t>Classification used:  HS</t>
  </si>
  <si>
    <t>Results are only given on chapters for which the statistics secret is respected. For other chapters; results are not being communicated at the level of detail but has been included under Others (Chapter 99).</t>
  </si>
  <si>
    <t>XIX</t>
  </si>
  <si>
    <t>Arms and ammunition; parts and accessories thereof</t>
  </si>
  <si>
    <t>93</t>
  </si>
  <si>
    <t>99</t>
  </si>
  <si>
    <t>Monthly data by HS is not available</t>
  </si>
  <si>
    <t>Total imports</t>
  </si>
  <si>
    <t>Totals subject to rounding errors</t>
  </si>
  <si>
    <t>2022 YTD</t>
  </si>
  <si>
    <t>February</t>
  </si>
  <si>
    <t>Quarterly</t>
  </si>
  <si>
    <t>Partner country</t>
  </si>
  <si>
    <t>Belgium</t>
  </si>
  <si>
    <t>Canada</t>
  </si>
  <si>
    <t>Fiji</t>
  </si>
  <si>
    <t>French Polynesia</t>
  </si>
  <si>
    <t>Germany</t>
  </si>
  <si>
    <t>Hong Kong</t>
  </si>
  <si>
    <t>India</t>
  </si>
  <si>
    <t>Indonesia</t>
  </si>
  <si>
    <t>Italy</t>
  </si>
  <si>
    <t>Malaysia</t>
  </si>
  <si>
    <t>Netherlands</t>
  </si>
  <si>
    <t>Papua New Guinea</t>
  </si>
  <si>
    <t>Solomon Islands</t>
  </si>
  <si>
    <t>Spain</t>
  </si>
  <si>
    <t>Sweden</t>
  </si>
  <si>
    <t>Switzerland</t>
  </si>
  <si>
    <t>Thailand</t>
  </si>
  <si>
    <t>United States of America</t>
  </si>
  <si>
    <t>Vanuatu</t>
  </si>
  <si>
    <t>Wallis and Futuna</t>
  </si>
  <si>
    <t xml:space="preserve">XPF 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</si>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</sst>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#,##0&quot;  &quot;;#,##0&quot;  &quot;.&quot;  &quot;"/>
    <numFmt numFmtId="167" formatCode="_-* #,##0_-;\-* #,##0_-;_-* &quot;-&quot;??_-;_-@_-"/>
    <numFmt numFmtId="168" formatCode="_-* #,##0\ _€_-;\-* #,##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i/>
      <sz val="10"/>
      <name val="Calibri"/>
      <family val="2"/>
      <scheme val="minor"/>
    </font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sz val="11"/>
      <name val="Arial"/>
      <family val="2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/>
    <xf numFmtId="0" fontId="6" fillId="0" borderId="0"/>
  </cellStyleXfs>
  <cellXfs count="162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9" fillId="2" borderId="1" xfId="0" applyFont="1" applyFill="1" applyBorder="1"/>
    <xf numFmtId="0" fontId="16" fillId="2" borderId="1" xfId="3" applyNumberFormat="1" applyFont="1" applyFill="1" applyBorder="1" applyAlignment="1">
      <alignment horizontal="left"/>
    </xf>
    <xf numFmtId="3" fontId="10" fillId="2" borderId="1" xfId="1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0" fontId="10" fillId="2" borderId="1" xfId="0" applyFont="1" applyFill="1" applyBorder="1"/>
    <xf numFmtId="0" fontId="16" fillId="2" borderId="1" xfId="0" applyFont="1" applyFill="1" applyBorder="1"/>
    <xf numFmtId="3" fontId="10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/>
    <xf numFmtId="165" fontId="10" fillId="2" borderId="1" xfId="1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3" fontId="19" fillId="2" borderId="1" xfId="0" applyNumberFormat="1" applyFont="1" applyFill="1" applyBorder="1"/>
    <xf numFmtId="3" fontId="21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3" fontId="10" fillId="0" borderId="1" xfId="0" applyNumberFormat="1" applyFont="1" applyBorder="1"/>
    <xf numFmtId="0" fontId="15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16" fillId="2" borderId="1" xfId="0" applyFont="1" applyFill="1" applyBorder="1" applyAlignment="1"/>
    <xf numFmtId="3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left"/>
    </xf>
    <xf numFmtId="3" fontId="16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/>
    </xf>
    <xf numFmtId="0" fontId="28" fillId="0" borderId="1" xfId="0" applyFont="1" applyBorder="1"/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/>
    <xf numFmtId="49" fontId="30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left"/>
    </xf>
    <xf numFmtId="167" fontId="30" fillId="0" borderId="1" xfId="0" applyNumberFormat="1" applyFont="1" applyBorder="1" applyAlignment="1">
      <alignment horizontal="center"/>
    </xf>
    <xf numFmtId="167" fontId="30" fillId="0" borderId="1" xfId="1" applyNumberFormat="1" applyFont="1" applyBorder="1" applyAlignment="1">
      <alignment horizontal="center"/>
    </xf>
    <xf numFmtId="1" fontId="12" fillId="0" borderId="1" xfId="2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9" fillId="0" borderId="1" xfId="0" applyFont="1" applyBorder="1"/>
    <xf numFmtId="3" fontId="2" fillId="0" borderId="1" xfId="2" applyNumberFormat="1" applyFont="1" applyBorder="1" applyAlignment="1">
      <alignment horizontal="right"/>
    </xf>
    <xf numFmtId="0" fontId="30" fillId="0" borderId="1" xfId="0" applyFont="1" applyBorder="1" applyAlignment="1"/>
    <xf numFmtId="0" fontId="32" fillId="0" borderId="1" xfId="0" applyFont="1" applyBorder="1" applyAlignment="1"/>
    <xf numFmtId="0" fontId="33" fillId="0" borderId="1" xfId="0" applyFont="1" applyBorder="1" applyAlignment="1">
      <alignment wrapText="1"/>
    </xf>
    <xf numFmtId="1" fontId="16" fillId="2" borderId="1" xfId="0" applyNumberFormat="1" applyFont="1" applyFill="1" applyBorder="1" applyAlignment="1">
      <alignment horizontal="left"/>
    </xf>
    <xf numFmtId="3" fontId="15" fillId="2" borderId="1" xfId="0" applyNumberFormat="1" applyFont="1" applyFill="1" applyBorder="1"/>
    <xf numFmtId="3" fontId="10" fillId="2" borderId="1" xfId="15" applyNumberFormat="1" applyFont="1" applyFill="1" applyBorder="1"/>
    <xf numFmtId="3" fontId="2" fillId="2" borderId="1" xfId="2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/>
    <xf numFmtId="3" fontId="16" fillId="2" borderId="1" xfId="0" applyNumberFormat="1" applyFont="1" applyFill="1" applyBorder="1" applyAlignment="1">
      <alignment wrapText="1"/>
    </xf>
    <xf numFmtId="0" fontId="16" fillId="2" borderId="1" xfId="3" applyFont="1" applyFill="1" applyBorder="1" applyAlignment="1">
      <alignment wrapText="1"/>
    </xf>
    <xf numFmtId="0" fontId="36" fillId="2" borderId="1" xfId="0" applyFont="1" applyFill="1" applyBorder="1"/>
    <xf numFmtId="0" fontId="35" fillId="2" borderId="1" xfId="0" applyFont="1" applyFill="1" applyBorder="1"/>
    <xf numFmtId="0" fontId="37" fillId="2" borderId="1" xfId="0" applyFont="1" applyFill="1" applyBorder="1"/>
    <xf numFmtId="0" fontId="15" fillId="2" borderId="1" xfId="0" applyFont="1" applyFill="1" applyBorder="1" applyAlignment="1"/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30" fillId="2" borderId="1" xfId="0" applyFont="1" applyFill="1" applyBorder="1"/>
    <xf numFmtId="0" fontId="30" fillId="0" borderId="1" xfId="0" applyFont="1" applyBorder="1"/>
    <xf numFmtId="0" fontId="15" fillId="2" borderId="1" xfId="0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wrapText="1"/>
    </xf>
    <xf numFmtId="0" fontId="35" fillId="2" borderId="1" xfId="0" applyFont="1" applyFill="1" applyBorder="1" applyAlignment="1"/>
    <xf numFmtId="3" fontId="1" fillId="0" borderId="1" xfId="1" applyNumberFormat="1" applyFont="1" applyBorder="1"/>
    <xf numFmtId="0" fontId="16" fillId="2" borderId="1" xfId="3" applyFont="1" applyFill="1" applyBorder="1" applyAlignment="1">
      <alignment vertical="center" wrapText="1"/>
    </xf>
    <xf numFmtId="37" fontId="1" fillId="0" borderId="1" xfId="1" applyNumberFormat="1" applyFont="1" applyBorder="1"/>
    <xf numFmtId="0" fontId="32" fillId="0" borderId="1" xfId="0" applyFont="1" applyBorder="1" applyAlignment="1">
      <alignment horizontal="center"/>
    </xf>
    <xf numFmtId="3" fontId="10" fillId="2" borderId="1" xfId="1" quotePrefix="1" applyNumberFormat="1" applyFont="1" applyFill="1" applyBorder="1" applyAlignment="1">
      <alignment wrapText="1"/>
    </xf>
    <xf numFmtId="3" fontId="10" fillId="0" borderId="1" xfId="1" quotePrefix="1" applyNumberFormat="1" applyFont="1" applyFill="1" applyBorder="1" applyAlignment="1">
      <alignment wrapText="1"/>
    </xf>
    <xf numFmtId="168" fontId="10" fillId="0" borderId="1" xfId="1" quotePrefix="1" applyNumberFormat="1" applyFont="1" applyFill="1" applyBorder="1" applyAlignment="1">
      <alignment wrapText="1"/>
    </xf>
    <xf numFmtId="3" fontId="38" fillId="4" borderId="1" xfId="0" applyNumberFormat="1" applyFont="1" applyFill="1" applyBorder="1"/>
    <xf numFmtId="0" fontId="29" fillId="2" borderId="1" xfId="0" applyFont="1" applyFill="1" applyBorder="1" applyAlignment="1"/>
    <xf numFmtId="49" fontId="30" fillId="2" borderId="1" xfId="0" applyNumberFormat="1" applyFont="1" applyFill="1" applyBorder="1" applyAlignment="1">
      <alignment horizontal="center"/>
    </xf>
    <xf numFmtId="167" fontId="30" fillId="2" borderId="1" xfId="1" applyNumberFormat="1" applyFont="1" applyFill="1" applyBorder="1" applyAlignment="1">
      <alignment horizontal="center"/>
    </xf>
    <xf numFmtId="3" fontId="10" fillId="2" borderId="1" xfId="6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3" fontId="0" fillId="2" borderId="1" xfId="0" applyNumberFormat="1" applyFill="1" applyBorder="1"/>
    <xf numFmtId="3" fontId="0" fillId="0" borderId="1" xfId="0" applyNumberFormat="1" applyBorder="1"/>
    <xf numFmtId="1" fontId="12" fillId="2" borderId="1" xfId="2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6" fillId="2" borderId="1" xfId="0" applyNumberFormat="1" applyFont="1" applyFill="1" applyBorder="1" applyAlignment="1">
      <alignment horizontal="right"/>
    </xf>
    <xf numFmtId="0" fontId="34" fillId="2" borderId="1" xfId="0" applyFont="1" applyFill="1" applyBorder="1"/>
    <xf numFmtId="0" fontId="34" fillId="2" borderId="1" xfId="0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7" fontId="0" fillId="2" borderId="1" xfId="0" applyNumberFormat="1" applyFill="1" applyBorder="1"/>
    <xf numFmtId="37" fontId="0" fillId="0" borderId="1" xfId="0" applyNumberFormat="1" applyBorder="1"/>
    <xf numFmtId="168" fontId="40" fillId="0" borderId="1" xfId="0" applyNumberFormat="1" applyFont="1" applyBorder="1" applyAlignment="1">
      <alignment horizontal="left"/>
    </xf>
    <xf numFmtId="3" fontId="40" fillId="0" borderId="1" xfId="0" applyNumberFormat="1" applyFont="1" applyBorder="1"/>
    <xf numFmtId="0" fontId="37" fillId="2" borderId="1" xfId="0" applyFont="1" applyFill="1" applyBorder="1" applyAlignment="1">
      <alignment horizontal="left"/>
    </xf>
    <xf numFmtId="0" fontId="37" fillId="2" borderId="1" xfId="0" applyFont="1" applyFill="1" applyBorder="1" applyAlignment="1"/>
    <xf numFmtId="0" fontId="40" fillId="2" borderId="1" xfId="0" applyFont="1" applyFill="1" applyBorder="1" applyAlignment="1">
      <alignment horizontal="center"/>
    </xf>
    <xf numFmtId="3" fontId="40" fillId="2" borderId="1" xfId="0" applyNumberFormat="1" applyFont="1" applyFill="1" applyBorder="1"/>
    <xf numFmtId="3" fontId="39" fillId="5" borderId="1" xfId="0" applyNumberFormat="1" applyFont="1" applyFill="1" applyBorder="1"/>
    <xf numFmtId="0" fontId="39" fillId="2" borderId="1" xfId="0" applyFont="1" applyFill="1" applyBorder="1" applyAlignment="1">
      <alignment horizontal="center" vertical="center"/>
    </xf>
    <xf numFmtId="0" fontId="39" fillId="2" borderId="1" xfId="2" applyFont="1" applyFill="1" applyBorder="1" applyAlignment="1">
      <alignment horizontal="left" vertical="top" wrapText="1"/>
    </xf>
    <xf numFmtId="168" fontId="39" fillId="5" borderId="1" xfId="0" applyNumberFormat="1" applyFont="1" applyFill="1" applyBorder="1"/>
    <xf numFmtId="3" fontId="21" fillId="2" borderId="2" xfId="0" applyNumberFormat="1" applyFont="1" applyFill="1" applyBorder="1" applyAlignment="1">
      <alignment vertical="top" wrapText="1"/>
    </xf>
    <xf numFmtId="0" fontId="40" fillId="2" borderId="1" xfId="0" applyNumberFormat="1" applyFont="1" applyFill="1" applyBorder="1" applyAlignment="1">
      <alignment horizontal="left"/>
    </xf>
    <xf numFmtId="0" fontId="39" fillId="0" borderId="1" xfId="0" applyNumberFormat="1" applyFont="1" applyBorder="1" applyAlignment="1"/>
    <xf numFmtId="0" fontId="39" fillId="2" borderId="1" xfId="0" applyFont="1" applyFill="1" applyBorder="1" applyAlignment="1"/>
    <xf numFmtId="0" fontId="39" fillId="2" borderId="2" xfId="0" applyFont="1" applyFill="1" applyBorder="1" applyAlignment="1"/>
    <xf numFmtId="0" fontId="1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15" fillId="2" borderId="1" xfId="0" applyFont="1" applyFill="1" applyBorder="1" applyAlignment="1"/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3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3" fillId="2" borderId="1" xfId="0" applyFont="1" applyFill="1" applyBorder="1" applyAlignment="1">
      <alignment horizontal="center" wrapText="1"/>
    </xf>
    <xf numFmtId="0" fontId="44" fillId="2" borderId="1" xfId="0" applyFont="1" applyFill="1" applyBorder="1"/>
    <xf numFmtId="0" fontId="31" fillId="0" borderId="1" xfId="0" applyFont="1" applyBorder="1" applyAlignment="1">
      <alignment horizontal="center" wrapText="1"/>
    </xf>
    <xf numFmtId="0" fontId="30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0" fontId="26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left" wrapText="1"/>
    </xf>
    <xf numFmtId="0" fontId="37" fillId="2" borderId="3" xfId="0" applyFont="1" applyFill="1" applyBorder="1" applyAlignment="1">
      <alignment horizontal="left" wrapText="1"/>
    </xf>
    <xf numFmtId="0" fontId="37" fillId="2" borderId="4" xfId="0" applyFont="1" applyFill="1" applyBorder="1" applyAlignment="1">
      <alignment horizontal="left" wrapText="1"/>
    </xf>
    <xf numFmtId="3" fontId="21" fillId="2" borderId="1" xfId="0" applyNumberFormat="1" applyFont="1" applyFill="1" applyBorder="1" applyAlignment="1">
      <alignment vertical="top" wrapText="1"/>
    </xf>
    <xf numFmtId="3" fontId="21" fillId="2" borderId="2" xfId="0" applyNumberFormat="1" applyFont="1" applyFill="1" applyBorder="1" applyAlignment="1">
      <alignment horizontal="center"/>
    </xf>
    <xf numFmtId="3" fontId="21" fillId="2" borderId="3" xfId="0" applyNumberFormat="1" applyFont="1" applyFill="1" applyBorder="1" applyAlignment="1">
      <alignment horizontal="center"/>
    </xf>
    <xf numFmtId="3" fontId="41" fillId="2" borderId="2" xfId="0" applyNumberFormat="1" applyFont="1" applyFill="1" applyBorder="1" applyAlignment="1">
      <alignment horizontal="center"/>
    </xf>
    <xf numFmtId="3" fontId="41" fillId="2" borderId="3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vertical="center"/>
    </xf>
  </cellXfs>
  <cellStyles count="17">
    <cellStyle name="Comma" xfId="1" builtinId="3"/>
    <cellStyle name="Comma 2" xfId="6" xr:uid="{00000000-0005-0000-0000-000001000000}"/>
    <cellStyle name="Comma 2 2" xfId="13" xr:uid="{00000000-0005-0000-0000-000002000000}"/>
    <cellStyle name="Comma 3" xfId="9" xr:uid="{00000000-0005-0000-0000-000003000000}"/>
    <cellStyle name="Currency 2" xfId="7" xr:uid="{00000000-0005-0000-0000-000004000000}"/>
    <cellStyle name="Currency 2 2" xfId="14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2 3" xfId="10" xr:uid="{00000000-0005-0000-0000-000009000000}"/>
    <cellStyle name="Normal 3" xfId="3" xr:uid="{00000000-0005-0000-0000-00000A000000}"/>
    <cellStyle name="Normal 3 2" xfId="4" xr:uid="{00000000-0005-0000-0000-00000B000000}"/>
    <cellStyle name="Normal 3 2 2" xfId="12" xr:uid="{00000000-0005-0000-0000-00000C000000}"/>
    <cellStyle name="Normal 3 4" xfId="16" xr:uid="{BD001573-454C-46EB-AE97-AEF82B3EEC21}"/>
    <cellStyle name="Normal 5" xfId="8" xr:uid="{00000000-0005-0000-0000-00000D000000}"/>
    <cellStyle name="Normal_1SérieComExtannuelle" xfId="15" xr:uid="{BD7D0EE3-586A-47EB-A6F4-6DC0E39A781E}"/>
    <cellStyle name="Percent 2" xfId="11" xr:uid="{00000000-0005-0000-0000-00001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statistics\STATISTICS\Consumer%20Price%20Index\JUNE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IN"/>
      <sheetName val="Calculating"/>
      <sheetName val="Table 1.2"/>
      <sheetName val="Table 2(a)"/>
      <sheetName val="Table 3"/>
      <sheetName val="Graph"/>
      <sheetName val="Revise"/>
      <sheetName val="Sheet3"/>
      <sheetName val="Sheet4"/>
    </sheetNames>
    <sheetDataSet>
      <sheetData sheetId="0" refreshError="1">
        <row r="3">
          <cell r="B3" t="str">
            <v>Item</v>
          </cell>
          <cell r="C3" t="str">
            <v>Ngatipa</v>
          </cell>
          <cell r="D3" t="str">
            <v>Vanwil</v>
          </cell>
          <cell r="E3" t="str">
            <v>CITC</v>
          </cell>
          <cell r="F3" t="str">
            <v xml:space="preserve"> Food</v>
          </cell>
          <cell r="G3" t="str">
            <v>MeatCo</v>
          </cell>
          <cell r="H3" t="str">
            <v>Triad</v>
          </cell>
          <cell r="I3" t="str">
            <v>South</v>
          </cell>
          <cell r="J3" t="str">
            <v>JPI</v>
          </cell>
          <cell r="K3" t="str">
            <v>Odds</v>
          </cell>
          <cell r="L3" t="str">
            <v>P &amp; M</v>
          </cell>
          <cell r="M3" t="str">
            <v>Kirsty</v>
          </cell>
          <cell r="O3" t="str">
            <v>Nelly</v>
          </cell>
          <cell r="P3" t="str">
            <v>Beco</v>
          </cell>
          <cell r="R3" t="str">
            <v>Metuas</v>
          </cell>
          <cell r="S3" t="str">
            <v>Steel</v>
          </cell>
          <cell r="T3" t="str">
            <v>Pacific</v>
          </cell>
          <cell r="U3" t="str">
            <v>Motor</v>
          </cell>
          <cell r="V3" t="str">
            <v>Bond</v>
          </cell>
          <cell r="W3" t="str">
            <v>Pacific</v>
          </cell>
          <cell r="X3" t="str">
            <v>Maus</v>
          </cell>
          <cell r="Y3" t="str">
            <v>Tepes</v>
          </cell>
          <cell r="Z3" t="str">
            <v>Black</v>
          </cell>
          <cell r="AA3" t="str">
            <v>Beco</v>
          </cell>
          <cell r="AB3" t="str">
            <v>JPI</v>
          </cell>
          <cell r="AC3" t="str">
            <v>Taio</v>
          </cell>
          <cell r="AD3" t="str">
            <v>Mat</v>
          </cell>
          <cell r="AE3" t="str">
            <v>Turang</v>
          </cell>
          <cell r="AF3" t="str">
            <v>EMB</v>
          </cell>
          <cell r="AG3" t="str">
            <v>Wigmore</v>
          </cell>
          <cell r="AH3" t="str">
            <v>T &amp; T</v>
          </cell>
          <cell r="AI3" t="str">
            <v>Palace</v>
          </cell>
          <cell r="AP3" t="str">
            <v>Misc</v>
          </cell>
          <cell r="AQ3" t="str">
            <v>No.of</v>
          </cell>
          <cell r="AR3" t="str">
            <v>Total</v>
          </cell>
          <cell r="AS3" t="str">
            <v>Average</v>
          </cell>
          <cell r="AT3" t="str">
            <v>Min</v>
          </cell>
          <cell r="AU3" t="str">
            <v>Max</v>
          </cell>
        </row>
        <row r="4">
          <cell r="B4" t="str">
            <v>No.</v>
          </cell>
          <cell r="C4" t="str">
            <v>Dairy</v>
          </cell>
          <cell r="F4" t="str">
            <v>Land</v>
          </cell>
          <cell r="I4" t="str">
            <v>Seas</v>
          </cell>
          <cell r="J4" t="str">
            <v>Avarua</v>
          </cell>
          <cell r="K4" t="str">
            <v>&amp; Ends</v>
          </cell>
          <cell r="N4" t="str">
            <v>Mango</v>
          </cell>
          <cell r="S4" t="str">
            <v>Indust</v>
          </cell>
          <cell r="T4" t="str">
            <v>Motor</v>
          </cell>
          <cell r="U4" t="str">
            <v>Centre</v>
          </cell>
          <cell r="W4" t="str">
            <v>Supply</v>
          </cell>
          <cell r="Y4" t="str">
            <v>Store</v>
          </cell>
          <cell r="Z4" t="str">
            <v>Rock</v>
          </cell>
          <cell r="AA4" t="str">
            <v>Arorangi</v>
          </cell>
          <cell r="AB4" t="str">
            <v>Store</v>
          </cell>
          <cell r="AC4" t="str">
            <v>Aro</v>
          </cell>
          <cell r="AD4" t="str">
            <v>Villag</v>
          </cell>
          <cell r="AE4" t="str">
            <v>Trader</v>
          </cell>
          <cell r="AF4" t="str">
            <v>Store</v>
          </cell>
          <cell r="AH4" t="str">
            <v>Dairy</v>
          </cell>
          <cell r="AQ4" t="str">
            <v>Stores</v>
          </cell>
          <cell r="AS4" t="str">
            <v>Prices</v>
          </cell>
          <cell r="AT4" t="str">
            <v>Prices</v>
          </cell>
          <cell r="AU4" t="str">
            <v>Prices</v>
          </cell>
        </row>
        <row r="6">
          <cell r="B6">
            <v>100</v>
          </cell>
          <cell r="C6">
            <v>0.8</v>
          </cell>
          <cell r="O6">
            <v>1.5</v>
          </cell>
          <cell r="X6">
            <v>0.8</v>
          </cell>
          <cell r="Y6">
            <v>1</v>
          </cell>
          <cell r="Z6">
            <v>1</v>
          </cell>
          <cell r="AD6">
            <v>1</v>
          </cell>
          <cell r="AE6">
            <v>0.6</v>
          </cell>
          <cell r="AF6">
            <v>0.8</v>
          </cell>
          <cell r="AG6">
            <v>0.8</v>
          </cell>
          <cell r="AQ6">
            <v>9</v>
          </cell>
          <cell r="AR6">
            <v>8.2999999999999989</v>
          </cell>
          <cell r="AS6">
            <v>0.92</v>
          </cell>
          <cell r="AT6">
            <v>0.6</v>
          </cell>
          <cell r="AU6">
            <v>1.5</v>
          </cell>
        </row>
        <row r="7">
          <cell r="B7">
            <v>101</v>
          </cell>
          <cell r="F7">
            <v>0.2</v>
          </cell>
          <cell r="G7">
            <v>0.2</v>
          </cell>
          <cell r="L7">
            <v>0.2</v>
          </cell>
          <cell r="O7">
            <v>0.1</v>
          </cell>
          <cell r="Y7">
            <v>0.2</v>
          </cell>
          <cell r="Z7">
            <v>0.1</v>
          </cell>
          <cell r="AC7">
            <v>0.2</v>
          </cell>
          <cell r="AD7">
            <v>0.15</v>
          </cell>
          <cell r="AE7">
            <v>0.1</v>
          </cell>
          <cell r="AF7">
            <v>0.2</v>
          </cell>
          <cell r="AG7">
            <v>0.15</v>
          </cell>
          <cell r="AQ7">
            <v>11</v>
          </cell>
          <cell r="AR7">
            <v>1.8</v>
          </cell>
          <cell r="AS7">
            <v>0.16363636363636364</v>
          </cell>
          <cell r="AT7">
            <v>0.1</v>
          </cell>
          <cell r="AU7">
            <v>0.2</v>
          </cell>
        </row>
        <row r="8">
          <cell r="B8">
            <v>102</v>
          </cell>
          <cell r="C8">
            <v>0.125</v>
          </cell>
          <cell r="F8">
            <v>0.3</v>
          </cell>
          <cell r="O8">
            <v>0.4</v>
          </cell>
          <cell r="AH8">
            <v>0.2</v>
          </cell>
          <cell r="AQ8">
            <v>4</v>
          </cell>
          <cell r="AR8">
            <v>1.0249999999999999</v>
          </cell>
          <cell r="AS8">
            <v>0.25624999999999998</v>
          </cell>
          <cell r="AT8">
            <v>0.125</v>
          </cell>
          <cell r="AU8">
            <v>0.4</v>
          </cell>
        </row>
        <row r="9">
          <cell r="B9">
            <v>105</v>
          </cell>
          <cell r="O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</row>
        <row r="10">
          <cell r="B10">
            <v>106</v>
          </cell>
          <cell r="C10">
            <v>2</v>
          </cell>
          <cell r="O10">
            <v>2</v>
          </cell>
          <cell r="AD10">
            <v>2</v>
          </cell>
          <cell r="AF10">
            <v>2</v>
          </cell>
          <cell r="AQ10">
            <v>4</v>
          </cell>
          <cell r="AR10">
            <v>8</v>
          </cell>
          <cell r="AS10">
            <v>2</v>
          </cell>
          <cell r="AT10">
            <v>2</v>
          </cell>
          <cell r="AU10">
            <v>2</v>
          </cell>
        </row>
        <row r="11">
          <cell r="B11">
            <v>107</v>
          </cell>
          <cell r="C11">
            <v>0.5</v>
          </cell>
          <cell r="F11">
            <v>0.5</v>
          </cell>
          <cell r="L11">
            <v>0.3</v>
          </cell>
          <cell r="O11">
            <v>0.5</v>
          </cell>
          <cell r="X11">
            <v>0.3</v>
          </cell>
          <cell r="Y11">
            <v>0.4</v>
          </cell>
          <cell r="AD11">
            <v>0.5</v>
          </cell>
          <cell r="AE11">
            <v>0.5</v>
          </cell>
          <cell r="AF11">
            <v>0.5</v>
          </cell>
          <cell r="AG11">
            <v>0.5</v>
          </cell>
          <cell r="AH11">
            <v>0.5</v>
          </cell>
          <cell r="AQ11">
            <v>11</v>
          </cell>
          <cell r="AR11">
            <v>5</v>
          </cell>
          <cell r="AS11">
            <v>0.45454545454545453</v>
          </cell>
          <cell r="AT11">
            <v>0.3</v>
          </cell>
          <cell r="AU11">
            <v>0.5</v>
          </cell>
        </row>
        <row r="12">
          <cell r="B12">
            <v>110</v>
          </cell>
          <cell r="O12">
            <v>3.5</v>
          </cell>
          <cell r="AQ12">
            <v>1</v>
          </cell>
          <cell r="AR12">
            <v>3.5</v>
          </cell>
          <cell r="AS12">
            <v>3.5</v>
          </cell>
          <cell r="AT12">
            <v>3.5</v>
          </cell>
          <cell r="AU12">
            <v>3.5</v>
          </cell>
        </row>
        <row r="13">
          <cell r="B13">
            <v>970</v>
          </cell>
          <cell r="F13">
            <v>1</v>
          </cell>
          <cell r="O13">
            <v>1</v>
          </cell>
          <cell r="Z13">
            <v>1.5</v>
          </cell>
          <cell r="AD13">
            <v>1</v>
          </cell>
          <cell r="AE13">
            <v>1.2</v>
          </cell>
          <cell r="AG13">
            <v>1.2</v>
          </cell>
          <cell r="AQ13">
            <v>6</v>
          </cell>
          <cell r="AR13">
            <v>6.9</v>
          </cell>
          <cell r="AS13">
            <v>1.1500000000000001</v>
          </cell>
          <cell r="AT13">
            <v>1</v>
          </cell>
          <cell r="AU13">
            <v>1.5</v>
          </cell>
        </row>
        <row r="14">
          <cell r="B14" t="str">
            <v>FRUIT</v>
          </cell>
        </row>
        <row r="15">
          <cell r="B15">
            <v>112</v>
          </cell>
          <cell r="C15">
            <v>1.8</v>
          </cell>
          <cell r="F15">
            <v>2.8</v>
          </cell>
          <cell r="G15">
            <v>1.2</v>
          </cell>
          <cell r="L15">
            <v>1.79</v>
          </cell>
          <cell r="O15">
            <v>2.5</v>
          </cell>
          <cell r="X15">
            <v>1.6</v>
          </cell>
          <cell r="Y15">
            <v>2</v>
          </cell>
          <cell r="Z15">
            <v>2.8</v>
          </cell>
          <cell r="AC15">
            <v>1.5</v>
          </cell>
          <cell r="AD15">
            <v>2.5</v>
          </cell>
          <cell r="AE15">
            <v>1.76</v>
          </cell>
          <cell r="AF15">
            <v>1.3</v>
          </cell>
          <cell r="AH15">
            <v>2</v>
          </cell>
          <cell r="AQ15">
            <v>13</v>
          </cell>
          <cell r="AR15">
            <v>25.55</v>
          </cell>
          <cell r="AS15">
            <v>1.9653846153846155</v>
          </cell>
          <cell r="AT15">
            <v>1.2</v>
          </cell>
          <cell r="AU15">
            <v>2.8</v>
          </cell>
        </row>
        <row r="16">
          <cell r="B16">
            <v>113</v>
          </cell>
          <cell r="C16">
            <v>1.8</v>
          </cell>
          <cell r="F16">
            <v>1.5</v>
          </cell>
          <cell r="G16">
            <v>1.1000000000000001</v>
          </cell>
          <cell r="L16">
            <v>1.79</v>
          </cell>
          <cell r="O16">
            <v>2.5</v>
          </cell>
          <cell r="X16">
            <v>1.6</v>
          </cell>
          <cell r="Y16">
            <v>2</v>
          </cell>
          <cell r="Z16">
            <v>2.8</v>
          </cell>
          <cell r="AC16">
            <v>1.5</v>
          </cell>
          <cell r="AD16">
            <v>2.5</v>
          </cell>
          <cell r="AE16">
            <v>1.76</v>
          </cell>
          <cell r="AF16">
            <v>1.3</v>
          </cell>
          <cell r="AH16">
            <v>2</v>
          </cell>
          <cell r="AQ16">
            <v>13</v>
          </cell>
          <cell r="AR16">
            <v>24.150000000000002</v>
          </cell>
          <cell r="AS16">
            <v>1.8576923076923078</v>
          </cell>
          <cell r="AT16">
            <v>1.1000000000000001</v>
          </cell>
          <cell r="AU16">
            <v>2.8</v>
          </cell>
        </row>
        <row r="17">
          <cell r="B17">
            <v>114</v>
          </cell>
          <cell r="C17">
            <v>2.8</v>
          </cell>
          <cell r="F17">
            <v>2.6</v>
          </cell>
          <cell r="O17">
            <v>3</v>
          </cell>
          <cell r="X17">
            <v>2.5</v>
          </cell>
          <cell r="AC17">
            <v>2.5</v>
          </cell>
          <cell r="AD17">
            <v>3.5</v>
          </cell>
          <cell r="AE17">
            <v>2.64</v>
          </cell>
          <cell r="AG17">
            <v>2.6</v>
          </cell>
          <cell r="AQ17">
            <v>8</v>
          </cell>
          <cell r="AR17">
            <v>22.14</v>
          </cell>
          <cell r="AS17">
            <v>2.7675000000000001</v>
          </cell>
          <cell r="AT17">
            <v>2.5</v>
          </cell>
          <cell r="AU17">
            <v>3.5</v>
          </cell>
        </row>
        <row r="18">
          <cell r="B18">
            <v>116</v>
          </cell>
          <cell r="C18">
            <v>2</v>
          </cell>
          <cell r="F18">
            <v>2.5</v>
          </cell>
          <cell r="L18">
            <v>1.76</v>
          </cell>
          <cell r="O18">
            <v>2.6</v>
          </cell>
          <cell r="AE18">
            <v>2.64</v>
          </cell>
          <cell r="AQ18">
            <v>5</v>
          </cell>
          <cell r="AR18">
            <v>11.5</v>
          </cell>
          <cell r="AS18">
            <v>2.2999999999999998</v>
          </cell>
          <cell r="AT18">
            <v>1.76</v>
          </cell>
          <cell r="AU18">
            <v>2.64</v>
          </cell>
        </row>
        <row r="19">
          <cell r="B19">
            <v>117</v>
          </cell>
          <cell r="F19">
            <v>5.49</v>
          </cell>
          <cell r="L19">
            <v>3</v>
          </cell>
          <cell r="O19">
            <v>2</v>
          </cell>
          <cell r="Y19">
            <v>3</v>
          </cell>
          <cell r="AE19">
            <v>2.15</v>
          </cell>
          <cell r="AQ19">
            <v>5</v>
          </cell>
          <cell r="AR19">
            <v>15.64</v>
          </cell>
          <cell r="AS19">
            <v>3.1280000000000001</v>
          </cell>
          <cell r="AT19">
            <v>2</v>
          </cell>
          <cell r="AU19">
            <v>5.49</v>
          </cell>
        </row>
        <row r="20">
          <cell r="B20">
            <v>120</v>
          </cell>
          <cell r="C20">
            <v>3</v>
          </cell>
          <cell r="F20">
            <v>13.05</v>
          </cell>
          <cell r="G20">
            <v>11</v>
          </cell>
          <cell r="L20">
            <v>3.31</v>
          </cell>
          <cell r="O20">
            <v>3.5</v>
          </cell>
          <cell r="X20">
            <v>3</v>
          </cell>
          <cell r="Y20">
            <v>3.5</v>
          </cell>
          <cell r="Z20">
            <v>3.5</v>
          </cell>
          <cell r="AD20">
            <v>3.5</v>
          </cell>
          <cell r="AE20">
            <v>3.31</v>
          </cell>
          <cell r="AF20">
            <v>3.5</v>
          </cell>
          <cell r="AG20">
            <v>3</v>
          </cell>
          <cell r="AH20">
            <v>3.5</v>
          </cell>
          <cell r="AQ20">
            <v>13</v>
          </cell>
          <cell r="AR20">
            <v>60.67</v>
          </cell>
          <cell r="AS20">
            <v>4.6669230769230774</v>
          </cell>
          <cell r="AT20">
            <v>3</v>
          </cell>
          <cell r="AU20">
            <v>13.05</v>
          </cell>
        </row>
        <row r="21">
          <cell r="B21" t="str">
            <v>VEGES</v>
          </cell>
        </row>
        <row r="22">
          <cell r="B22">
            <v>123</v>
          </cell>
          <cell r="C22">
            <v>1.8</v>
          </cell>
          <cell r="F22">
            <v>1.6</v>
          </cell>
          <cell r="G22">
            <v>1.45</v>
          </cell>
          <cell r="X22">
            <v>1.75</v>
          </cell>
          <cell r="Z22">
            <v>1.85</v>
          </cell>
          <cell r="AC22">
            <v>1.9</v>
          </cell>
          <cell r="AD22">
            <v>1.7</v>
          </cell>
          <cell r="AE22">
            <v>3</v>
          </cell>
          <cell r="AF22">
            <v>1.75</v>
          </cell>
          <cell r="AG22">
            <v>1.6</v>
          </cell>
          <cell r="AH22">
            <v>2</v>
          </cell>
          <cell r="AQ22">
            <v>11</v>
          </cell>
          <cell r="AR22">
            <v>20.400000000000002</v>
          </cell>
          <cell r="AS22">
            <v>1.8545454545454547</v>
          </cell>
          <cell r="AT22">
            <v>1.45</v>
          </cell>
          <cell r="AU22">
            <v>3</v>
          </cell>
        </row>
        <row r="23">
          <cell r="B23">
            <v>124</v>
          </cell>
          <cell r="C23">
            <v>1.5</v>
          </cell>
          <cell r="F23">
            <v>1.4</v>
          </cell>
          <cell r="G23">
            <v>1.3</v>
          </cell>
          <cell r="X23">
            <v>1.6</v>
          </cell>
          <cell r="Y23">
            <v>1.6</v>
          </cell>
          <cell r="Z23">
            <v>1.65</v>
          </cell>
          <cell r="AC23">
            <v>1.7</v>
          </cell>
          <cell r="AD23">
            <v>1.7</v>
          </cell>
          <cell r="AE23">
            <v>1.6</v>
          </cell>
          <cell r="AF23">
            <v>1.6</v>
          </cell>
          <cell r="AG23">
            <v>1.5</v>
          </cell>
          <cell r="AH23">
            <v>2</v>
          </cell>
          <cell r="AQ23">
            <v>12</v>
          </cell>
          <cell r="AR23">
            <v>19.149999999999999</v>
          </cell>
          <cell r="AS23">
            <v>1.5958333333333332</v>
          </cell>
          <cell r="AT23">
            <v>1.3</v>
          </cell>
          <cell r="AU23">
            <v>2</v>
          </cell>
        </row>
        <row r="24">
          <cell r="B24">
            <v>125</v>
          </cell>
          <cell r="C24">
            <v>2.2999999999999998</v>
          </cell>
          <cell r="F24">
            <v>1.95</v>
          </cell>
          <cell r="G24">
            <v>1.95</v>
          </cell>
          <cell r="L24">
            <v>3</v>
          </cell>
          <cell r="X24">
            <v>2.8</v>
          </cell>
          <cell r="Y24">
            <v>2.5</v>
          </cell>
          <cell r="Z24">
            <v>3.75</v>
          </cell>
          <cell r="AC24">
            <v>2.5</v>
          </cell>
          <cell r="AD24">
            <v>2.2999999999999998</v>
          </cell>
          <cell r="AE24">
            <v>2.7</v>
          </cell>
          <cell r="AF24">
            <v>2.2999999999999998</v>
          </cell>
          <cell r="AG24">
            <v>2</v>
          </cell>
          <cell r="AH24">
            <v>2.5</v>
          </cell>
          <cell r="AQ24">
            <v>13</v>
          </cell>
          <cell r="AR24">
            <v>32.549999999999997</v>
          </cell>
          <cell r="AS24">
            <v>2.5038461538461538</v>
          </cell>
          <cell r="AT24">
            <v>1.95</v>
          </cell>
          <cell r="AU24">
            <v>3.75</v>
          </cell>
        </row>
        <row r="25">
          <cell r="B25">
            <v>126</v>
          </cell>
          <cell r="C25">
            <v>2</v>
          </cell>
          <cell r="F25">
            <v>2.65</v>
          </cell>
          <cell r="L25">
            <v>3.4</v>
          </cell>
          <cell r="X25">
            <v>3.8</v>
          </cell>
          <cell r="Y25">
            <v>2.1</v>
          </cell>
          <cell r="Z25">
            <v>3.75</v>
          </cell>
          <cell r="AD25">
            <v>3.9</v>
          </cell>
          <cell r="AF25">
            <v>2.95</v>
          </cell>
          <cell r="AG25">
            <v>1.8</v>
          </cell>
          <cell r="AQ25">
            <v>9</v>
          </cell>
          <cell r="AR25">
            <v>26.35</v>
          </cell>
          <cell r="AS25">
            <v>2.927777777777778</v>
          </cell>
          <cell r="AT25">
            <v>1.8</v>
          </cell>
          <cell r="AU25">
            <v>3.9</v>
          </cell>
        </row>
        <row r="26">
          <cell r="B26" t="str">
            <v>TIN VEG</v>
          </cell>
        </row>
        <row r="27">
          <cell r="B27">
            <v>128</v>
          </cell>
          <cell r="C27">
            <v>5</v>
          </cell>
          <cell r="F27">
            <v>5</v>
          </cell>
          <cell r="G27">
            <v>6</v>
          </cell>
          <cell r="L27">
            <v>6</v>
          </cell>
          <cell r="X27">
            <v>6.8</v>
          </cell>
          <cell r="Y27">
            <v>7.25</v>
          </cell>
          <cell r="Z27">
            <v>7.5</v>
          </cell>
          <cell r="AC27">
            <v>7.25</v>
          </cell>
          <cell r="AD27">
            <v>6.65</v>
          </cell>
          <cell r="AE27">
            <v>7.74</v>
          </cell>
          <cell r="AF27">
            <v>7</v>
          </cell>
          <cell r="AG27">
            <v>6</v>
          </cell>
          <cell r="AH27">
            <v>6.25</v>
          </cell>
          <cell r="AQ27">
            <v>13</v>
          </cell>
          <cell r="AR27">
            <v>84.44</v>
          </cell>
          <cell r="AS27">
            <v>6.4953846153846149</v>
          </cell>
          <cell r="AT27">
            <v>5</v>
          </cell>
          <cell r="AU27">
            <v>7.74</v>
          </cell>
        </row>
        <row r="28">
          <cell r="B28">
            <v>129</v>
          </cell>
          <cell r="F28">
            <v>15.15</v>
          </cell>
          <cell r="G28">
            <v>12.5</v>
          </cell>
          <cell r="AQ28">
            <v>2</v>
          </cell>
          <cell r="AR28">
            <v>27.65</v>
          </cell>
          <cell r="AS28">
            <v>13.824999999999999</v>
          </cell>
          <cell r="AT28">
            <v>12.5</v>
          </cell>
          <cell r="AU28">
            <v>15.15</v>
          </cell>
        </row>
        <row r="29">
          <cell r="B29">
            <v>133</v>
          </cell>
          <cell r="C29">
            <v>16.2</v>
          </cell>
          <cell r="F29">
            <v>13.9</v>
          </cell>
          <cell r="G29">
            <v>11.9</v>
          </cell>
          <cell r="L29">
            <v>16.8</v>
          </cell>
          <cell r="AC29">
            <v>16</v>
          </cell>
          <cell r="AD29">
            <v>14.5</v>
          </cell>
          <cell r="AG29">
            <v>14.19</v>
          </cell>
          <cell r="AQ29">
            <v>7</v>
          </cell>
          <cell r="AR29">
            <v>103.49</v>
          </cell>
          <cell r="AS29">
            <v>14.784285714285714</v>
          </cell>
          <cell r="AT29">
            <v>11.9</v>
          </cell>
          <cell r="AU29">
            <v>16.8</v>
          </cell>
        </row>
        <row r="30">
          <cell r="B30">
            <v>134</v>
          </cell>
          <cell r="C30">
            <v>4.5999999999999996</v>
          </cell>
          <cell r="F30">
            <v>4.1500000000000004</v>
          </cell>
          <cell r="G30">
            <v>3.3</v>
          </cell>
          <cell r="X30">
            <v>4.8</v>
          </cell>
          <cell r="Y30">
            <v>4.8</v>
          </cell>
          <cell r="Z30">
            <v>5.25</v>
          </cell>
          <cell r="AD30">
            <v>4.5</v>
          </cell>
          <cell r="AE30">
            <v>4.95</v>
          </cell>
          <cell r="AF30">
            <v>3.5</v>
          </cell>
          <cell r="AG30">
            <v>4.5</v>
          </cell>
          <cell r="AH30">
            <v>4.5</v>
          </cell>
          <cell r="AQ30">
            <v>11</v>
          </cell>
          <cell r="AR30">
            <v>48.85</v>
          </cell>
          <cell r="AS30">
            <v>4.4409090909090914</v>
          </cell>
          <cell r="AT30">
            <v>3.3</v>
          </cell>
          <cell r="AU30">
            <v>5.25</v>
          </cell>
        </row>
        <row r="31">
          <cell r="B31">
            <v>135</v>
          </cell>
          <cell r="C31">
            <v>9.4</v>
          </cell>
          <cell r="F31">
            <v>10.6</v>
          </cell>
          <cell r="G31">
            <v>13.9</v>
          </cell>
          <cell r="X31">
            <v>10</v>
          </cell>
          <cell r="Y31">
            <v>11</v>
          </cell>
          <cell r="Z31">
            <v>10</v>
          </cell>
          <cell r="AC31">
            <v>9</v>
          </cell>
          <cell r="AE31">
            <v>11.05</v>
          </cell>
          <cell r="AF31">
            <v>9.5</v>
          </cell>
          <cell r="AG31">
            <v>8.5</v>
          </cell>
          <cell r="AQ31">
            <v>10</v>
          </cell>
          <cell r="AR31">
            <v>102.95</v>
          </cell>
          <cell r="AS31">
            <v>10.295</v>
          </cell>
          <cell r="AT31">
            <v>8.5</v>
          </cell>
          <cell r="AU31">
            <v>13.9</v>
          </cell>
        </row>
        <row r="32">
          <cell r="B32">
            <v>136</v>
          </cell>
          <cell r="C32">
            <v>8.5</v>
          </cell>
          <cell r="F32">
            <v>6.75</v>
          </cell>
          <cell r="G32">
            <v>6.95</v>
          </cell>
          <cell r="L32">
            <v>7.95</v>
          </cell>
          <cell r="X32">
            <v>8</v>
          </cell>
          <cell r="Y32">
            <v>8</v>
          </cell>
          <cell r="Z32">
            <v>7.9</v>
          </cell>
          <cell r="AD32">
            <v>8.6</v>
          </cell>
          <cell r="AE32">
            <v>6.5</v>
          </cell>
          <cell r="AF32">
            <v>8.3000000000000007</v>
          </cell>
          <cell r="AG32">
            <v>7.8</v>
          </cell>
          <cell r="AH32">
            <v>8</v>
          </cell>
          <cell r="AQ32">
            <v>12</v>
          </cell>
          <cell r="AR32">
            <v>93.25</v>
          </cell>
          <cell r="AS32">
            <v>7.770833333333333</v>
          </cell>
          <cell r="AT32">
            <v>6.5</v>
          </cell>
          <cell r="AU32">
            <v>8.6</v>
          </cell>
        </row>
        <row r="33">
          <cell r="B33" t="str">
            <v>MEAT</v>
          </cell>
        </row>
        <row r="34">
          <cell r="B34">
            <v>138</v>
          </cell>
          <cell r="C34">
            <v>3.75</v>
          </cell>
          <cell r="F34">
            <v>3.5</v>
          </cell>
          <cell r="G34">
            <v>3.5</v>
          </cell>
          <cell r="L34">
            <v>3.6</v>
          </cell>
          <cell r="X34">
            <v>4</v>
          </cell>
          <cell r="Y34">
            <v>3.75</v>
          </cell>
          <cell r="Z34">
            <v>3.75</v>
          </cell>
          <cell r="AC34">
            <v>3.6</v>
          </cell>
          <cell r="AD34">
            <v>3.75</v>
          </cell>
          <cell r="AF34">
            <v>3.3</v>
          </cell>
          <cell r="AG34">
            <v>3.5</v>
          </cell>
          <cell r="AH34">
            <v>3.8</v>
          </cell>
          <cell r="AQ34">
            <v>12</v>
          </cell>
          <cell r="AR34">
            <v>43.8</v>
          </cell>
          <cell r="AS34">
            <v>3.65</v>
          </cell>
          <cell r="AT34">
            <v>3.3</v>
          </cell>
          <cell r="AU34">
            <v>4</v>
          </cell>
        </row>
        <row r="35">
          <cell r="B35">
            <v>139</v>
          </cell>
          <cell r="C35">
            <v>2.9</v>
          </cell>
          <cell r="F35">
            <v>2.9</v>
          </cell>
          <cell r="G35">
            <v>2.75</v>
          </cell>
          <cell r="L35">
            <v>2.9</v>
          </cell>
          <cell r="X35">
            <v>3</v>
          </cell>
          <cell r="Y35">
            <v>2.95</v>
          </cell>
          <cell r="Z35">
            <v>2.95</v>
          </cell>
          <cell r="AC35">
            <v>2.8</v>
          </cell>
          <cell r="AD35">
            <v>3.1</v>
          </cell>
          <cell r="AE35">
            <v>3</v>
          </cell>
          <cell r="AF35">
            <v>3.3</v>
          </cell>
          <cell r="AG35">
            <v>2.9</v>
          </cell>
          <cell r="AH35">
            <v>2.9</v>
          </cell>
          <cell r="AQ35">
            <v>13</v>
          </cell>
          <cell r="AR35">
            <v>38.35</v>
          </cell>
          <cell r="AS35">
            <v>2.95</v>
          </cell>
          <cell r="AT35">
            <v>2.75</v>
          </cell>
          <cell r="AU35">
            <v>3.3</v>
          </cell>
        </row>
        <row r="36">
          <cell r="B36" t="str">
            <v>TIN MEAT</v>
          </cell>
        </row>
        <row r="37">
          <cell r="B37">
            <v>141</v>
          </cell>
          <cell r="G37">
            <v>10</v>
          </cell>
          <cell r="AG37">
            <v>12</v>
          </cell>
          <cell r="AQ37">
            <v>2</v>
          </cell>
          <cell r="AR37">
            <v>22</v>
          </cell>
          <cell r="AS37">
            <v>11</v>
          </cell>
          <cell r="AT37">
            <v>10</v>
          </cell>
          <cell r="AU37">
            <v>12</v>
          </cell>
        </row>
        <row r="38">
          <cell r="B38">
            <v>142</v>
          </cell>
          <cell r="AP38">
            <v>1.1100000000000001</v>
          </cell>
          <cell r="AQ38">
            <v>1</v>
          </cell>
          <cell r="AR38">
            <v>1.1100000000000001</v>
          </cell>
          <cell r="AS38">
            <v>1.1100000000000001</v>
          </cell>
          <cell r="AT38">
            <v>1.1100000000000001</v>
          </cell>
          <cell r="AU38">
            <v>1.1100000000000001</v>
          </cell>
        </row>
        <row r="39">
          <cell r="B39" t="str">
            <v>FISH</v>
          </cell>
        </row>
        <row r="40">
          <cell r="B40">
            <v>145</v>
          </cell>
          <cell r="C40">
            <v>2.7</v>
          </cell>
          <cell r="F40">
            <v>2.2000000000000002</v>
          </cell>
          <cell r="G40">
            <v>2.2000000000000002</v>
          </cell>
          <cell r="L40">
            <v>2</v>
          </cell>
          <cell r="X40">
            <v>2.65</v>
          </cell>
          <cell r="Y40">
            <v>2.7</v>
          </cell>
          <cell r="Z40">
            <v>2.65</v>
          </cell>
          <cell r="AD40">
            <v>2.65</v>
          </cell>
          <cell r="AE40">
            <v>2.4</v>
          </cell>
          <cell r="AF40">
            <v>2.65</v>
          </cell>
          <cell r="AG40">
            <v>2.6</v>
          </cell>
          <cell r="AH40">
            <v>2.4500000000000002</v>
          </cell>
          <cell r="AQ40">
            <v>12</v>
          </cell>
          <cell r="AR40">
            <v>29.849999999999998</v>
          </cell>
          <cell r="AS40">
            <v>2.4874999999999998</v>
          </cell>
          <cell r="AT40">
            <v>2</v>
          </cell>
          <cell r="AU40">
            <v>2.7</v>
          </cell>
        </row>
        <row r="41">
          <cell r="B41">
            <v>971</v>
          </cell>
          <cell r="C41">
            <v>1.65</v>
          </cell>
          <cell r="F41">
            <v>1.8</v>
          </cell>
          <cell r="G41">
            <v>1.5</v>
          </cell>
          <cell r="L41">
            <v>1.8</v>
          </cell>
          <cell r="X41">
            <v>1.7</v>
          </cell>
          <cell r="Y41">
            <v>1.8</v>
          </cell>
          <cell r="Z41">
            <v>2</v>
          </cell>
          <cell r="AC41">
            <v>1.6</v>
          </cell>
          <cell r="AD41">
            <v>2.2000000000000002</v>
          </cell>
          <cell r="AE41">
            <v>1.6</v>
          </cell>
          <cell r="AF41">
            <v>1.8</v>
          </cell>
          <cell r="AG41">
            <v>1.9</v>
          </cell>
          <cell r="AH41">
            <v>1.5</v>
          </cell>
          <cell r="AQ41">
            <v>13</v>
          </cell>
          <cell r="AR41">
            <v>22.85</v>
          </cell>
          <cell r="AS41">
            <v>1.7576923076923079</v>
          </cell>
          <cell r="AT41">
            <v>1.5</v>
          </cell>
          <cell r="AU41">
            <v>2.2000000000000002</v>
          </cell>
        </row>
        <row r="42">
          <cell r="B42">
            <v>972</v>
          </cell>
          <cell r="C42">
            <v>3.2</v>
          </cell>
          <cell r="F42">
            <v>3.4</v>
          </cell>
          <cell r="L42">
            <v>2.9</v>
          </cell>
          <cell r="X42">
            <v>3.2</v>
          </cell>
          <cell r="Y42">
            <v>3.4</v>
          </cell>
          <cell r="Z42">
            <v>3.2</v>
          </cell>
          <cell r="AC42">
            <v>3.4</v>
          </cell>
          <cell r="AD42">
            <v>3.4</v>
          </cell>
          <cell r="AE42">
            <v>3.4</v>
          </cell>
          <cell r="AF42">
            <v>3.25</v>
          </cell>
          <cell r="AG42">
            <v>3.2</v>
          </cell>
          <cell r="AH42">
            <v>3.2</v>
          </cell>
          <cell r="AQ42">
            <v>12</v>
          </cell>
          <cell r="AR42">
            <v>39.15</v>
          </cell>
          <cell r="AS42">
            <v>3.2624999999999997</v>
          </cell>
          <cell r="AT42">
            <v>2.9</v>
          </cell>
          <cell r="AU42">
            <v>3.4</v>
          </cell>
        </row>
        <row r="43">
          <cell r="B43" t="str">
            <v>TIN FISH</v>
          </cell>
        </row>
        <row r="44">
          <cell r="B44">
            <v>148</v>
          </cell>
          <cell r="C44">
            <v>1</v>
          </cell>
          <cell r="F44">
            <v>1</v>
          </cell>
          <cell r="L44">
            <v>1</v>
          </cell>
          <cell r="Y44">
            <v>1</v>
          </cell>
          <cell r="Z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Q44">
            <v>11</v>
          </cell>
          <cell r="AR44">
            <v>11</v>
          </cell>
          <cell r="AS44">
            <v>1</v>
          </cell>
          <cell r="AT44">
            <v>1</v>
          </cell>
          <cell r="AU44">
            <v>1</v>
          </cell>
        </row>
        <row r="45">
          <cell r="B45">
            <v>973</v>
          </cell>
          <cell r="C45">
            <v>2.15</v>
          </cell>
          <cell r="F45">
            <v>2.2000000000000002</v>
          </cell>
          <cell r="G45">
            <v>2.2000000000000002</v>
          </cell>
          <cell r="L45">
            <v>2.2000000000000002</v>
          </cell>
          <cell r="X45">
            <v>2.2000000000000002</v>
          </cell>
          <cell r="Y45">
            <v>2.15</v>
          </cell>
          <cell r="Z45">
            <v>2.2000000000000002</v>
          </cell>
          <cell r="AC45">
            <v>2.2000000000000002</v>
          </cell>
          <cell r="AD45">
            <v>2.2000000000000002</v>
          </cell>
          <cell r="AE45">
            <v>2.2000000000000002</v>
          </cell>
          <cell r="AF45">
            <v>2.15</v>
          </cell>
          <cell r="AG45">
            <v>2.15</v>
          </cell>
          <cell r="AH45">
            <v>2.2000000000000002</v>
          </cell>
          <cell r="AQ45">
            <v>13</v>
          </cell>
          <cell r="AR45">
            <v>28.399999999999995</v>
          </cell>
          <cell r="AS45">
            <v>2.1846153846153844</v>
          </cell>
          <cell r="AT45">
            <v>2.15</v>
          </cell>
          <cell r="AU45">
            <v>2.2000000000000002</v>
          </cell>
        </row>
        <row r="46">
          <cell r="B46">
            <v>149</v>
          </cell>
          <cell r="C46">
            <v>2.1</v>
          </cell>
          <cell r="F46">
            <v>2.2000000000000002</v>
          </cell>
          <cell r="G46">
            <v>1.95</v>
          </cell>
          <cell r="L46">
            <v>2.1</v>
          </cell>
          <cell r="X46">
            <v>2.2999999999999998</v>
          </cell>
          <cell r="Z46">
            <v>2.2000000000000002</v>
          </cell>
          <cell r="AC46">
            <v>2.2000000000000002</v>
          </cell>
          <cell r="AD46">
            <v>1.95</v>
          </cell>
          <cell r="AE46">
            <v>2.4</v>
          </cell>
          <cell r="AF46">
            <v>2.75</v>
          </cell>
          <cell r="AG46">
            <v>2.1</v>
          </cell>
          <cell r="AH46">
            <v>2.5</v>
          </cell>
          <cell r="AQ46">
            <v>12</v>
          </cell>
          <cell r="AR46">
            <v>26.75</v>
          </cell>
          <cell r="AS46">
            <v>2.2291666666666665</v>
          </cell>
          <cell r="AT46">
            <v>1.95</v>
          </cell>
          <cell r="AU46">
            <v>2.75</v>
          </cell>
        </row>
        <row r="47">
          <cell r="B47">
            <v>150</v>
          </cell>
          <cell r="C47">
            <v>2.6</v>
          </cell>
          <cell r="F47">
            <v>2.35</v>
          </cell>
          <cell r="L47">
            <v>2.75</v>
          </cell>
          <cell r="X47">
            <v>3</v>
          </cell>
          <cell r="Z47">
            <v>3</v>
          </cell>
          <cell r="AC47">
            <v>3</v>
          </cell>
          <cell r="AD47">
            <v>2.6</v>
          </cell>
          <cell r="AE47">
            <v>3</v>
          </cell>
          <cell r="AF47">
            <v>2.6</v>
          </cell>
          <cell r="AG47">
            <v>2.1</v>
          </cell>
          <cell r="AH47">
            <v>2.2000000000000002</v>
          </cell>
          <cell r="AQ47">
            <v>11</v>
          </cell>
          <cell r="AR47">
            <v>29.200000000000003</v>
          </cell>
          <cell r="AS47">
            <v>2.6545454545454548</v>
          </cell>
          <cell r="AT47">
            <v>2.1</v>
          </cell>
          <cell r="AU47">
            <v>3</v>
          </cell>
        </row>
        <row r="48">
          <cell r="B48">
            <v>151</v>
          </cell>
          <cell r="C48">
            <v>2.8</v>
          </cell>
          <cell r="F48">
            <v>2</v>
          </cell>
          <cell r="L48">
            <v>2.8</v>
          </cell>
          <cell r="X48">
            <v>2.5</v>
          </cell>
          <cell r="Z48">
            <v>2.8</v>
          </cell>
          <cell r="AC48">
            <v>2.5</v>
          </cell>
          <cell r="AD48">
            <v>2.35</v>
          </cell>
          <cell r="AE48">
            <v>2.7</v>
          </cell>
          <cell r="AF48">
            <v>2.4</v>
          </cell>
          <cell r="AG48">
            <v>2.4</v>
          </cell>
          <cell r="AH48">
            <v>2.9</v>
          </cell>
          <cell r="AQ48">
            <v>11</v>
          </cell>
          <cell r="AR48">
            <v>28.149999999999995</v>
          </cell>
          <cell r="AS48">
            <v>2.5590909090909086</v>
          </cell>
          <cell r="AT48">
            <v>2</v>
          </cell>
          <cell r="AU48">
            <v>2.9</v>
          </cell>
        </row>
        <row r="49">
          <cell r="B49">
            <v>152</v>
          </cell>
          <cell r="C49">
            <v>0.3</v>
          </cell>
          <cell r="F49">
            <v>0.35</v>
          </cell>
          <cell r="L49">
            <v>0.3</v>
          </cell>
          <cell r="X49">
            <v>0.3</v>
          </cell>
          <cell r="Y49">
            <v>0.35</v>
          </cell>
          <cell r="Z49">
            <v>0.3</v>
          </cell>
          <cell r="AD49">
            <v>0.3</v>
          </cell>
          <cell r="AE49">
            <v>0.3</v>
          </cell>
          <cell r="AF49">
            <v>0.3</v>
          </cell>
          <cell r="AG49">
            <v>0.3</v>
          </cell>
          <cell r="AH49">
            <v>0.35</v>
          </cell>
          <cell r="AQ49">
            <v>11</v>
          </cell>
          <cell r="AR49">
            <v>3.4499999999999997</v>
          </cell>
          <cell r="AS49">
            <v>0.3136363636363636</v>
          </cell>
          <cell r="AT49">
            <v>0.3</v>
          </cell>
          <cell r="AU49">
            <v>0.35</v>
          </cell>
        </row>
        <row r="50">
          <cell r="B50">
            <v>153</v>
          </cell>
          <cell r="C50">
            <v>4</v>
          </cell>
          <cell r="Y50">
            <v>6</v>
          </cell>
          <cell r="AD50">
            <v>6</v>
          </cell>
          <cell r="AE50">
            <v>6.5</v>
          </cell>
          <cell r="AF50">
            <v>6</v>
          </cell>
          <cell r="AQ50">
            <v>5</v>
          </cell>
          <cell r="AR50">
            <v>28.5</v>
          </cell>
          <cell r="AS50">
            <v>5.7</v>
          </cell>
          <cell r="AT50">
            <v>4</v>
          </cell>
          <cell r="AU50">
            <v>6.5</v>
          </cell>
        </row>
        <row r="51">
          <cell r="B51">
            <v>155</v>
          </cell>
          <cell r="C51">
            <v>2.25</v>
          </cell>
          <cell r="F51">
            <v>2.1</v>
          </cell>
          <cell r="G51">
            <v>2.15</v>
          </cell>
          <cell r="L51">
            <v>2.25</v>
          </cell>
          <cell r="X51">
            <v>2.5</v>
          </cell>
          <cell r="Y51">
            <v>2.6</v>
          </cell>
          <cell r="Z51">
            <v>2.4</v>
          </cell>
          <cell r="AC51">
            <v>2.5</v>
          </cell>
          <cell r="AD51">
            <v>2.2999999999999998</v>
          </cell>
          <cell r="AE51">
            <v>2.4500000000000002</v>
          </cell>
          <cell r="AF51">
            <v>2.6</v>
          </cell>
          <cell r="AG51">
            <v>2.2000000000000002</v>
          </cell>
          <cell r="AH51">
            <v>2.4</v>
          </cell>
          <cell r="AQ51">
            <v>13</v>
          </cell>
          <cell r="AR51">
            <v>30.7</v>
          </cell>
          <cell r="AS51">
            <v>2.3615384615384616</v>
          </cell>
          <cell r="AT51">
            <v>2.1</v>
          </cell>
          <cell r="AU51">
            <v>2.6</v>
          </cell>
        </row>
        <row r="52">
          <cell r="B52">
            <v>157</v>
          </cell>
          <cell r="C52">
            <v>0.75</v>
          </cell>
          <cell r="F52">
            <v>0.7</v>
          </cell>
          <cell r="G52">
            <v>0.75</v>
          </cell>
          <cell r="L52">
            <v>0.8</v>
          </cell>
          <cell r="X52">
            <v>1</v>
          </cell>
          <cell r="Y52">
            <v>0.8</v>
          </cell>
          <cell r="Z52">
            <v>0.8</v>
          </cell>
          <cell r="AC52">
            <v>0.7</v>
          </cell>
          <cell r="AD52">
            <v>0.8</v>
          </cell>
          <cell r="AE52">
            <v>0.8</v>
          </cell>
          <cell r="AF52">
            <v>0.95</v>
          </cell>
          <cell r="AG52">
            <v>0.75</v>
          </cell>
          <cell r="AH52">
            <v>1</v>
          </cell>
          <cell r="AQ52">
            <v>13</v>
          </cell>
          <cell r="AR52">
            <v>10.6</v>
          </cell>
          <cell r="AS52">
            <v>0.81538461538461537</v>
          </cell>
          <cell r="AT52">
            <v>0.7</v>
          </cell>
          <cell r="AU52">
            <v>1</v>
          </cell>
        </row>
        <row r="53">
          <cell r="B53">
            <v>158</v>
          </cell>
          <cell r="C53">
            <v>3.5</v>
          </cell>
          <cell r="F53">
            <v>3.7</v>
          </cell>
          <cell r="X53">
            <v>2.5</v>
          </cell>
          <cell r="Y53">
            <v>3.5</v>
          </cell>
          <cell r="Z53">
            <v>4.95</v>
          </cell>
          <cell r="AC53">
            <v>3.2</v>
          </cell>
          <cell r="AD53">
            <v>3.4</v>
          </cell>
          <cell r="AE53">
            <v>3.7</v>
          </cell>
          <cell r="AF53">
            <v>3.45</v>
          </cell>
          <cell r="AG53">
            <v>2.9</v>
          </cell>
          <cell r="AH53">
            <v>3.6</v>
          </cell>
          <cell r="AQ53">
            <v>11</v>
          </cell>
          <cell r="AR53">
            <v>38.4</v>
          </cell>
          <cell r="AS53">
            <v>3.4909090909090907</v>
          </cell>
          <cell r="AT53">
            <v>2.5</v>
          </cell>
          <cell r="AU53">
            <v>4.95</v>
          </cell>
        </row>
        <row r="54">
          <cell r="B54">
            <v>159</v>
          </cell>
          <cell r="C54">
            <v>0.9</v>
          </cell>
          <cell r="F54">
            <v>0.6</v>
          </cell>
          <cell r="G54">
            <v>0.55000000000000004</v>
          </cell>
          <cell r="L54">
            <v>0.8</v>
          </cell>
          <cell r="X54">
            <v>1</v>
          </cell>
          <cell r="Y54">
            <v>0.9</v>
          </cell>
          <cell r="Z54">
            <v>1</v>
          </cell>
          <cell r="AC54">
            <v>0.8</v>
          </cell>
          <cell r="AD54">
            <v>1</v>
          </cell>
          <cell r="AE54">
            <v>1</v>
          </cell>
          <cell r="AF54">
            <v>0.8</v>
          </cell>
          <cell r="AG54">
            <v>0.75</v>
          </cell>
          <cell r="AH54">
            <v>1</v>
          </cell>
          <cell r="AQ54">
            <v>13</v>
          </cell>
          <cell r="AR54">
            <v>11.100000000000001</v>
          </cell>
          <cell r="AS54">
            <v>0.85384615384615392</v>
          </cell>
          <cell r="AT54">
            <v>0.55000000000000004</v>
          </cell>
          <cell r="AU54">
            <v>1</v>
          </cell>
        </row>
        <row r="55">
          <cell r="B55">
            <v>160</v>
          </cell>
          <cell r="C55">
            <v>2.8</v>
          </cell>
          <cell r="F55">
            <v>2.7</v>
          </cell>
          <cell r="G55">
            <v>2.4</v>
          </cell>
          <cell r="L55">
            <v>2.6</v>
          </cell>
          <cell r="X55">
            <v>3</v>
          </cell>
          <cell r="Y55">
            <v>2.9</v>
          </cell>
          <cell r="Z55">
            <v>3.2</v>
          </cell>
          <cell r="AC55">
            <v>2.9</v>
          </cell>
          <cell r="AD55">
            <v>2.8</v>
          </cell>
          <cell r="AE55">
            <v>2.9</v>
          </cell>
          <cell r="AF55">
            <v>2.95</v>
          </cell>
          <cell r="AG55">
            <v>2.7</v>
          </cell>
          <cell r="AH55">
            <v>2.75</v>
          </cell>
          <cell r="AQ55">
            <v>13</v>
          </cell>
          <cell r="AR55">
            <v>36.599999999999994</v>
          </cell>
          <cell r="AS55">
            <v>2.8153846153846152</v>
          </cell>
          <cell r="AT55">
            <v>2.4</v>
          </cell>
          <cell r="AU55">
            <v>3.2</v>
          </cell>
        </row>
        <row r="56">
          <cell r="B56" t="str">
            <v>CEREAL</v>
          </cell>
        </row>
        <row r="57">
          <cell r="B57">
            <v>161</v>
          </cell>
          <cell r="C57">
            <v>1.4</v>
          </cell>
          <cell r="L57">
            <v>1.2</v>
          </cell>
          <cell r="X57">
            <v>1.3</v>
          </cell>
          <cell r="Y57">
            <v>1.2</v>
          </cell>
          <cell r="Z57">
            <v>1.5</v>
          </cell>
          <cell r="AD57">
            <v>1.3</v>
          </cell>
          <cell r="AE57">
            <v>1.4</v>
          </cell>
          <cell r="AF57">
            <v>1.3</v>
          </cell>
          <cell r="AG57">
            <v>1.2</v>
          </cell>
          <cell r="AH57">
            <v>1.4</v>
          </cell>
          <cell r="AQ57">
            <v>10</v>
          </cell>
          <cell r="AR57">
            <v>13.2</v>
          </cell>
          <cell r="AS57">
            <v>1.3199999999999998</v>
          </cell>
          <cell r="AT57">
            <v>1.2</v>
          </cell>
          <cell r="AU57">
            <v>1.5</v>
          </cell>
        </row>
        <row r="58">
          <cell r="B58">
            <v>162</v>
          </cell>
          <cell r="C58">
            <v>0.3</v>
          </cell>
          <cell r="F58">
            <v>0.35</v>
          </cell>
          <cell r="X58">
            <v>0.25</v>
          </cell>
          <cell r="Z58">
            <v>0.3</v>
          </cell>
          <cell r="AC58">
            <v>0.3</v>
          </cell>
          <cell r="AD58">
            <v>0.2</v>
          </cell>
          <cell r="AF58">
            <v>0.25</v>
          </cell>
          <cell r="AQ58">
            <v>7</v>
          </cell>
          <cell r="AR58">
            <v>1.95</v>
          </cell>
          <cell r="AS58">
            <v>0.27857142857142858</v>
          </cell>
          <cell r="AT58">
            <v>0.2</v>
          </cell>
          <cell r="AU58">
            <v>0.35</v>
          </cell>
        </row>
        <row r="59">
          <cell r="B59">
            <v>163</v>
          </cell>
          <cell r="C59">
            <v>0.5</v>
          </cell>
          <cell r="F59">
            <v>0.5</v>
          </cell>
          <cell r="L59">
            <v>0.5</v>
          </cell>
          <cell r="X59">
            <v>0.5</v>
          </cell>
          <cell r="Y59">
            <v>0.5</v>
          </cell>
          <cell r="Z59">
            <v>0.5</v>
          </cell>
          <cell r="AC59">
            <v>0.5</v>
          </cell>
          <cell r="AD59">
            <v>0.5</v>
          </cell>
          <cell r="AE59">
            <v>0.5</v>
          </cell>
          <cell r="AF59">
            <v>0.5</v>
          </cell>
          <cell r="AG59">
            <v>0.5</v>
          </cell>
          <cell r="AH59">
            <v>0.5</v>
          </cell>
          <cell r="AQ59">
            <v>12</v>
          </cell>
          <cell r="AR59">
            <v>6</v>
          </cell>
          <cell r="AS59">
            <v>0.5</v>
          </cell>
          <cell r="AT59">
            <v>0.5</v>
          </cell>
          <cell r="AU59">
            <v>0.5</v>
          </cell>
        </row>
        <row r="60">
          <cell r="B60">
            <v>164</v>
          </cell>
          <cell r="C60">
            <v>1.4</v>
          </cell>
          <cell r="F60">
            <v>1.3</v>
          </cell>
          <cell r="L60">
            <v>1.5</v>
          </cell>
          <cell r="X60">
            <v>1.5</v>
          </cell>
          <cell r="Y60">
            <v>1.5</v>
          </cell>
          <cell r="Z60">
            <v>1.5</v>
          </cell>
          <cell r="AC60">
            <v>1.5</v>
          </cell>
          <cell r="AD60">
            <v>1.5</v>
          </cell>
          <cell r="AE60">
            <v>1.5</v>
          </cell>
          <cell r="AF60">
            <v>1.45</v>
          </cell>
          <cell r="AG60">
            <v>1.4</v>
          </cell>
          <cell r="AH60">
            <v>1.6</v>
          </cell>
          <cell r="AQ60">
            <v>12</v>
          </cell>
          <cell r="AR60">
            <v>17.649999999999999</v>
          </cell>
          <cell r="AS60">
            <v>1.4708333333333332</v>
          </cell>
          <cell r="AT60">
            <v>1.3</v>
          </cell>
          <cell r="AU60">
            <v>1.6</v>
          </cell>
        </row>
        <row r="61">
          <cell r="B61">
            <v>974</v>
          </cell>
          <cell r="C61">
            <v>0.9</v>
          </cell>
          <cell r="F61">
            <v>0.6</v>
          </cell>
          <cell r="L61">
            <v>0.8</v>
          </cell>
          <cell r="X61">
            <v>1</v>
          </cell>
          <cell r="Z61">
            <v>0.9</v>
          </cell>
          <cell r="AC61">
            <v>0.8</v>
          </cell>
          <cell r="AD61">
            <v>0.7</v>
          </cell>
          <cell r="AE61">
            <v>1</v>
          </cell>
          <cell r="AF61">
            <v>0.7</v>
          </cell>
          <cell r="AH61">
            <v>1</v>
          </cell>
          <cell r="AQ61">
            <v>10</v>
          </cell>
          <cell r="AR61">
            <v>8.4</v>
          </cell>
          <cell r="AS61">
            <v>0.84000000000000008</v>
          </cell>
          <cell r="AT61">
            <v>0.6</v>
          </cell>
          <cell r="AU61">
            <v>1</v>
          </cell>
        </row>
        <row r="62">
          <cell r="B62">
            <v>975</v>
          </cell>
          <cell r="C62">
            <v>1.2</v>
          </cell>
          <cell r="F62">
            <v>1.3</v>
          </cell>
          <cell r="X62">
            <v>1.4</v>
          </cell>
          <cell r="Y62">
            <v>1.5</v>
          </cell>
          <cell r="Z62">
            <v>1.5</v>
          </cell>
          <cell r="AD62">
            <v>1</v>
          </cell>
          <cell r="AF62">
            <v>1.5</v>
          </cell>
          <cell r="AH62">
            <v>1.5</v>
          </cell>
          <cell r="AQ62">
            <v>8</v>
          </cell>
          <cell r="AR62">
            <v>10.9</v>
          </cell>
          <cell r="AS62">
            <v>1.3625</v>
          </cell>
          <cell r="AT62">
            <v>1</v>
          </cell>
          <cell r="AU62">
            <v>1.5</v>
          </cell>
        </row>
        <row r="63">
          <cell r="B63">
            <v>992</v>
          </cell>
          <cell r="C63">
            <v>8.3000000000000007</v>
          </cell>
          <cell r="F63">
            <v>7.5</v>
          </cell>
          <cell r="G63">
            <v>7.15</v>
          </cell>
          <cell r="L63">
            <v>7</v>
          </cell>
          <cell r="X63">
            <v>7</v>
          </cell>
          <cell r="Y63">
            <v>8.6</v>
          </cell>
          <cell r="Z63">
            <v>8</v>
          </cell>
          <cell r="AC63">
            <v>7.5</v>
          </cell>
          <cell r="AD63">
            <v>8</v>
          </cell>
          <cell r="AE63">
            <v>8.5</v>
          </cell>
          <cell r="AF63">
            <v>8</v>
          </cell>
          <cell r="AG63">
            <v>7.6</v>
          </cell>
          <cell r="AH63">
            <v>8</v>
          </cell>
          <cell r="AQ63">
            <v>13</v>
          </cell>
          <cell r="AR63">
            <v>101.15</v>
          </cell>
          <cell r="AS63">
            <v>7.7807692307692315</v>
          </cell>
          <cell r="AT63">
            <v>7</v>
          </cell>
          <cell r="AU63">
            <v>8.6</v>
          </cell>
        </row>
        <row r="64">
          <cell r="B64">
            <v>990</v>
          </cell>
          <cell r="C64">
            <v>0.8</v>
          </cell>
          <cell r="F64">
            <v>0.75</v>
          </cell>
          <cell r="L64">
            <v>0.9</v>
          </cell>
          <cell r="X64">
            <v>0.75</v>
          </cell>
          <cell r="Y64">
            <v>0.8</v>
          </cell>
          <cell r="Z64">
            <v>0.8</v>
          </cell>
          <cell r="AC64">
            <v>0.7</v>
          </cell>
          <cell r="AD64">
            <v>0.7</v>
          </cell>
          <cell r="AE64">
            <v>1</v>
          </cell>
          <cell r="AF64">
            <v>0.8</v>
          </cell>
          <cell r="AG64">
            <v>0.7</v>
          </cell>
          <cell r="AH64">
            <v>1</v>
          </cell>
          <cell r="AQ64">
            <v>12</v>
          </cell>
          <cell r="AR64">
            <v>9.6999999999999993</v>
          </cell>
          <cell r="AS64">
            <v>0.80833333333333324</v>
          </cell>
          <cell r="AT64">
            <v>0.7</v>
          </cell>
          <cell r="AU64">
            <v>1</v>
          </cell>
        </row>
        <row r="65">
          <cell r="B65" t="str">
            <v>DRINKS</v>
          </cell>
        </row>
        <row r="66">
          <cell r="B66">
            <v>166</v>
          </cell>
          <cell r="C66">
            <v>2.1</v>
          </cell>
          <cell r="F66">
            <v>1.85</v>
          </cell>
          <cell r="L66">
            <v>2.4</v>
          </cell>
          <cell r="X66">
            <v>1.85</v>
          </cell>
          <cell r="Y66">
            <v>3</v>
          </cell>
          <cell r="Z66">
            <v>2.65</v>
          </cell>
          <cell r="AC66">
            <v>3.1</v>
          </cell>
          <cell r="AD66">
            <v>1.7</v>
          </cell>
          <cell r="AE66">
            <v>2.5</v>
          </cell>
          <cell r="AF66">
            <v>2.1</v>
          </cell>
          <cell r="AG66">
            <v>2.7</v>
          </cell>
          <cell r="AH66">
            <v>2.6</v>
          </cell>
          <cell r="AQ66">
            <v>12</v>
          </cell>
          <cell r="AR66">
            <v>28.55</v>
          </cell>
          <cell r="AS66">
            <v>2.3791666666666669</v>
          </cell>
          <cell r="AT66">
            <v>1.7</v>
          </cell>
          <cell r="AU66">
            <v>3.1</v>
          </cell>
        </row>
        <row r="67">
          <cell r="B67">
            <v>167</v>
          </cell>
          <cell r="C67">
            <v>7.8</v>
          </cell>
          <cell r="F67">
            <v>6.8</v>
          </cell>
          <cell r="G67">
            <v>7.55</v>
          </cell>
          <cell r="L67">
            <v>7.85</v>
          </cell>
          <cell r="X67">
            <v>8.3000000000000007</v>
          </cell>
          <cell r="Y67">
            <v>8.8000000000000007</v>
          </cell>
          <cell r="Z67">
            <v>8.4</v>
          </cell>
          <cell r="AC67">
            <v>8.3000000000000007</v>
          </cell>
          <cell r="AD67">
            <v>8.6999999999999993</v>
          </cell>
          <cell r="AE67">
            <v>8.3000000000000007</v>
          </cell>
          <cell r="AF67">
            <v>9.6</v>
          </cell>
          <cell r="AG67">
            <v>8</v>
          </cell>
          <cell r="AH67">
            <v>8</v>
          </cell>
          <cell r="AQ67">
            <v>13</v>
          </cell>
          <cell r="AR67">
            <v>106.39999999999999</v>
          </cell>
          <cell r="AS67">
            <v>8.184615384615384</v>
          </cell>
          <cell r="AT67">
            <v>6.8</v>
          </cell>
          <cell r="AU67">
            <v>9.6</v>
          </cell>
        </row>
        <row r="68">
          <cell r="B68">
            <v>168</v>
          </cell>
          <cell r="C68">
            <v>3.7</v>
          </cell>
          <cell r="AQ68">
            <v>1</v>
          </cell>
          <cell r="AR68">
            <v>3.7</v>
          </cell>
          <cell r="AS68">
            <v>3.7</v>
          </cell>
          <cell r="AT68">
            <v>3.7</v>
          </cell>
          <cell r="AU68">
            <v>3.7</v>
          </cell>
        </row>
        <row r="69">
          <cell r="B69">
            <v>169</v>
          </cell>
          <cell r="C69">
            <v>2.1</v>
          </cell>
          <cell r="F69">
            <v>1.8</v>
          </cell>
          <cell r="L69">
            <v>2.6</v>
          </cell>
          <cell r="X69">
            <v>2.2000000000000002</v>
          </cell>
          <cell r="Y69">
            <v>2.6</v>
          </cell>
          <cell r="Z69">
            <v>2.5</v>
          </cell>
          <cell r="AC69">
            <v>2.2999999999999998</v>
          </cell>
          <cell r="AD69">
            <v>2</v>
          </cell>
          <cell r="AE69">
            <v>2.4</v>
          </cell>
          <cell r="AF69">
            <v>2.2000000000000002</v>
          </cell>
          <cell r="AG69">
            <v>1.9</v>
          </cell>
          <cell r="AQ69">
            <v>11</v>
          </cell>
          <cell r="AR69">
            <v>24.599999999999994</v>
          </cell>
          <cell r="AS69">
            <v>2.2363636363636359</v>
          </cell>
          <cell r="AT69">
            <v>1.8</v>
          </cell>
          <cell r="AU69">
            <v>2.6</v>
          </cell>
        </row>
        <row r="70">
          <cell r="B70">
            <v>976</v>
          </cell>
          <cell r="C70">
            <v>1.9</v>
          </cell>
          <cell r="F70">
            <v>1.75</v>
          </cell>
          <cell r="G70">
            <v>1.55</v>
          </cell>
          <cell r="L70">
            <v>1.5</v>
          </cell>
          <cell r="X70">
            <v>1.8</v>
          </cell>
          <cell r="Y70">
            <v>1.95</v>
          </cell>
          <cell r="Z70">
            <v>1.8</v>
          </cell>
          <cell r="AC70">
            <v>1.9</v>
          </cell>
          <cell r="AD70">
            <v>1.8</v>
          </cell>
          <cell r="AF70">
            <v>1.6</v>
          </cell>
          <cell r="AG70">
            <v>1.8</v>
          </cell>
          <cell r="AQ70">
            <v>11</v>
          </cell>
          <cell r="AR70">
            <v>19.350000000000001</v>
          </cell>
          <cell r="AS70">
            <v>1.7590909090909093</v>
          </cell>
          <cell r="AT70">
            <v>1.5</v>
          </cell>
          <cell r="AU70">
            <v>1.95</v>
          </cell>
        </row>
        <row r="71">
          <cell r="B71">
            <v>977</v>
          </cell>
          <cell r="F71">
            <v>3.5</v>
          </cell>
          <cell r="X71">
            <v>3</v>
          </cell>
          <cell r="AG71">
            <v>2.5</v>
          </cell>
          <cell r="AQ71">
            <v>3</v>
          </cell>
          <cell r="AR71">
            <v>9</v>
          </cell>
          <cell r="AS71">
            <v>3</v>
          </cell>
          <cell r="AT71">
            <v>2.5</v>
          </cell>
          <cell r="AU71">
            <v>3.5</v>
          </cell>
        </row>
        <row r="72">
          <cell r="B72" t="str">
            <v>MILK</v>
          </cell>
        </row>
        <row r="73">
          <cell r="B73">
            <v>171</v>
          </cell>
          <cell r="C73">
            <v>3</v>
          </cell>
          <cell r="F73">
            <v>2.4500000000000002</v>
          </cell>
          <cell r="G73">
            <v>2.5499999999999998</v>
          </cell>
          <cell r="L73">
            <v>3</v>
          </cell>
          <cell r="X73">
            <v>3</v>
          </cell>
          <cell r="Y73">
            <v>3.4</v>
          </cell>
          <cell r="Z73">
            <v>3.4</v>
          </cell>
          <cell r="AC73">
            <v>3.3</v>
          </cell>
          <cell r="AD73">
            <v>3</v>
          </cell>
          <cell r="AE73">
            <v>3.4</v>
          </cell>
          <cell r="AF73">
            <v>3</v>
          </cell>
          <cell r="AG73">
            <v>2.9</v>
          </cell>
          <cell r="AH73">
            <v>3.2</v>
          </cell>
          <cell r="AQ73">
            <v>13</v>
          </cell>
          <cell r="AR73">
            <v>39.6</v>
          </cell>
          <cell r="AS73">
            <v>3.0461538461538464</v>
          </cell>
          <cell r="AT73">
            <v>2.4500000000000002</v>
          </cell>
          <cell r="AU73">
            <v>3.4</v>
          </cell>
        </row>
        <row r="74">
          <cell r="B74">
            <v>172</v>
          </cell>
          <cell r="C74">
            <v>3.3</v>
          </cell>
          <cell r="F74">
            <v>2.8</v>
          </cell>
          <cell r="G74">
            <v>2.9</v>
          </cell>
          <cell r="X74">
            <v>3.3</v>
          </cell>
          <cell r="Y74">
            <v>3.65</v>
          </cell>
          <cell r="Z74">
            <v>3.6</v>
          </cell>
          <cell r="AC74">
            <v>2.8</v>
          </cell>
          <cell r="AD74">
            <v>3.5</v>
          </cell>
          <cell r="AE74">
            <v>3.9</v>
          </cell>
          <cell r="AF74">
            <v>3.5</v>
          </cell>
          <cell r="AG74">
            <v>3.3</v>
          </cell>
          <cell r="AH74">
            <v>2.9</v>
          </cell>
          <cell r="AQ74">
            <v>12</v>
          </cell>
          <cell r="AR74">
            <v>39.449999999999996</v>
          </cell>
          <cell r="AS74">
            <v>3.2874999999999996</v>
          </cell>
          <cell r="AT74">
            <v>2.8</v>
          </cell>
          <cell r="AU74">
            <v>3.9</v>
          </cell>
        </row>
        <row r="75">
          <cell r="B75">
            <v>173</v>
          </cell>
          <cell r="C75">
            <v>4.8</v>
          </cell>
          <cell r="F75">
            <v>4.8</v>
          </cell>
          <cell r="G75">
            <v>4.8</v>
          </cell>
          <cell r="L75">
            <v>5</v>
          </cell>
          <cell r="X75">
            <v>5</v>
          </cell>
          <cell r="Y75">
            <v>5.3</v>
          </cell>
          <cell r="Z75">
            <v>5.4</v>
          </cell>
          <cell r="AC75">
            <v>4.8</v>
          </cell>
          <cell r="AD75">
            <v>5.2</v>
          </cell>
          <cell r="AE75">
            <v>5</v>
          </cell>
          <cell r="AF75">
            <v>5.2</v>
          </cell>
          <cell r="AG75">
            <v>4.8</v>
          </cell>
          <cell r="AH75">
            <v>4.3</v>
          </cell>
          <cell r="AQ75">
            <v>13</v>
          </cell>
          <cell r="AR75">
            <v>64.400000000000006</v>
          </cell>
          <cell r="AS75">
            <v>4.953846153846154</v>
          </cell>
          <cell r="AT75">
            <v>4.3</v>
          </cell>
          <cell r="AU75">
            <v>5.4</v>
          </cell>
        </row>
        <row r="76">
          <cell r="B76">
            <v>174</v>
          </cell>
          <cell r="C76">
            <v>2.9</v>
          </cell>
          <cell r="F76">
            <v>1.7</v>
          </cell>
          <cell r="G76">
            <v>2.4</v>
          </cell>
          <cell r="L76">
            <v>2.5</v>
          </cell>
          <cell r="X76">
            <v>3</v>
          </cell>
          <cell r="Z76">
            <v>3.1</v>
          </cell>
          <cell r="AC76">
            <v>2</v>
          </cell>
          <cell r="AD76">
            <v>2.8</v>
          </cell>
          <cell r="AE76">
            <v>2.8</v>
          </cell>
          <cell r="AF76">
            <v>2.8</v>
          </cell>
          <cell r="AG76">
            <v>2.6</v>
          </cell>
          <cell r="AH76">
            <v>3</v>
          </cell>
          <cell r="AQ76">
            <v>12</v>
          </cell>
          <cell r="AR76">
            <v>31.600000000000005</v>
          </cell>
          <cell r="AS76">
            <v>2.6333333333333337</v>
          </cell>
          <cell r="AT76">
            <v>1.7</v>
          </cell>
          <cell r="AU76">
            <v>3.1</v>
          </cell>
        </row>
        <row r="77">
          <cell r="B77">
            <v>175</v>
          </cell>
          <cell r="C77">
            <v>3.3</v>
          </cell>
          <cell r="F77">
            <v>3.15</v>
          </cell>
          <cell r="G77">
            <v>2.65</v>
          </cell>
          <cell r="L77">
            <v>2.7</v>
          </cell>
          <cell r="X77">
            <v>3.3</v>
          </cell>
          <cell r="Y77">
            <v>3.55</v>
          </cell>
          <cell r="Z77">
            <v>2.95</v>
          </cell>
          <cell r="AC77">
            <v>3.5</v>
          </cell>
          <cell r="AD77">
            <v>3.05</v>
          </cell>
          <cell r="AE77">
            <v>3.25</v>
          </cell>
          <cell r="AF77">
            <v>3.25</v>
          </cell>
          <cell r="AG77">
            <v>2.85</v>
          </cell>
          <cell r="AH77">
            <v>3.5</v>
          </cell>
          <cell r="AQ77">
            <v>13</v>
          </cell>
          <cell r="AR77">
            <v>41.000000000000007</v>
          </cell>
          <cell r="AS77">
            <v>3.1538461538461542</v>
          </cell>
          <cell r="AT77">
            <v>2.65</v>
          </cell>
          <cell r="AU77">
            <v>3.55</v>
          </cell>
        </row>
        <row r="78">
          <cell r="B78">
            <v>176</v>
          </cell>
          <cell r="C78">
            <v>1.8</v>
          </cell>
          <cell r="F78">
            <v>2.75</v>
          </cell>
          <cell r="G78">
            <v>1.5</v>
          </cell>
          <cell r="L78">
            <v>1.9</v>
          </cell>
          <cell r="Y78">
            <v>1.8</v>
          </cell>
          <cell r="AD78">
            <v>1.8</v>
          </cell>
          <cell r="AE78">
            <v>1.8</v>
          </cell>
          <cell r="AQ78">
            <v>7</v>
          </cell>
          <cell r="AR78">
            <v>13.350000000000001</v>
          </cell>
          <cell r="AS78">
            <v>1.9071428571428573</v>
          </cell>
          <cell r="AT78">
            <v>1.5</v>
          </cell>
          <cell r="AU78">
            <v>2.75</v>
          </cell>
        </row>
        <row r="79">
          <cell r="B79" t="str">
            <v>DAIRY</v>
          </cell>
        </row>
        <row r="80">
          <cell r="B80">
            <v>178</v>
          </cell>
          <cell r="C80">
            <v>2.7</v>
          </cell>
          <cell r="E80">
            <v>2.2999999999999998</v>
          </cell>
          <cell r="F80">
            <v>2.6</v>
          </cell>
          <cell r="G80">
            <v>2.2999999999999998</v>
          </cell>
          <cell r="L80">
            <v>2.6</v>
          </cell>
          <cell r="X80">
            <v>2.8</v>
          </cell>
          <cell r="Y80">
            <v>2.95</v>
          </cell>
          <cell r="Z80">
            <v>2.5</v>
          </cell>
          <cell r="AC80">
            <v>2.5</v>
          </cell>
          <cell r="AD80">
            <v>2.65</v>
          </cell>
          <cell r="AE80">
            <v>2.7</v>
          </cell>
          <cell r="AF80">
            <v>2.7</v>
          </cell>
          <cell r="AG80">
            <v>2.5</v>
          </cell>
          <cell r="AH80">
            <v>2.9</v>
          </cell>
          <cell r="AQ80">
            <v>14</v>
          </cell>
          <cell r="AR80">
            <v>36.699999999999996</v>
          </cell>
          <cell r="AS80">
            <v>2.621428571428571</v>
          </cell>
          <cell r="AT80">
            <v>2.2999999999999998</v>
          </cell>
          <cell r="AU80">
            <v>2.95</v>
          </cell>
        </row>
        <row r="81">
          <cell r="B81">
            <v>179</v>
          </cell>
          <cell r="C81">
            <v>2</v>
          </cell>
          <cell r="E81">
            <v>2.0499999999999998</v>
          </cell>
          <cell r="F81">
            <v>1.7</v>
          </cell>
          <cell r="G81">
            <v>2.15</v>
          </cell>
          <cell r="L81">
            <v>1.8</v>
          </cell>
          <cell r="X81">
            <v>2.2999999999999998</v>
          </cell>
          <cell r="Y81">
            <v>2.6</v>
          </cell>
          <cell r="Z81">
            <v>2.85</v>
          </cell>
          <cell r="AC81">
            <v>2.7</v>
          </cell>
          <cell r="AD81">
            <v>2.2000000000000002</v>
          </cell>
          <cell r="AE81">
            <v>2.8</v>
          </cell>
          <cell r="AF81">
            <v>2.2999999999999998</v>
          </cell>
          <cell r="AG81">
            <v>2.2000000000000002</v>
          </cell>
          <cell r="AH81">
            <v>2.7</v>
          </cell>
          <cell r="AQ81">
            <v>14</v>
          </cell>
          <cell r="AR81">
            <v>32.35</v>
          </cell>
          <cell r="AS81">
            <v>2.3107142857142859</v>
          </cell>
          <cell r="AT81">
            <v>1.7</v>
          </cell>
          <cell r="AU81">
            <v>2.85</v>
          </cell>
        </row>
        <row r="82">
          <cell r="B82">
            <v>180</v>
          </cell>
          <cell r="C82">
            <v>2.4</v>
          </cell>
          <cell r="E82">
            <v>2.1</v>
          </cell>
          <cell r="F82">
            <v>2.1</v>
          </cell>
          <cell r="L82">
            <v>2.2000000000000002</v>
          </cell>
          <cell r="X82">
            <v>2.5</v>
          </cell>
          <cell r="Y82">
            <v>2.2999999999999998</v>
          </cell>
          <cell r="Z82">
            <v>2.75</v>
          </cell>
          <cell r="AC82">
            <v>2.5</v>
          </cell>
          <cell r="AD82">
            <v>2.9</v>
          </cell>
          <cell r="AE82">
            <v>3.15</v>
          </cell>
          <cell r="AF82">
            <v>2.35</v>
          </cell>
          <cell r="AG82">
            <v>2.2999999999999998</v>
          </cell>
          <cell r="AH82">
            <v>2.8</v>
          </cell>
          <cell r="AQ82">
            <v>13</v>
          </cell>
          <cell r="AR82">
            <v>32.35</v>
          </cell>
          <cell r="AS82">
            <v>2.4884615384615385</v>
          </cell>
          <cell r="AT82">
            <v>2.1</v>
          </cell>
          <cell r="AU82">
            <v>3.15</v>
          </cell>
        </row>
        <row r="83">
          <cell r="B83">
            <v>181</v>
          </cell>
          <cell r="C83">
            <v>1.3</v>
          </cell>
          <cell r="E83">
            <v>1.2</v>
          </cell>
          <cell r="F83">
            <v>1.3</v>
          </cell>
          <cell r="G83">
            <v>1.25</v>
          </cell>
          <cell r="L83">
            <v>1.3</v>
          </cell>
          <cell r="X83">
            <v>1.3</v>
          </cell>
          <cell r="Y83">
            <v>1.5</v>
          </cell>
          <cell r="Z83">
            <v>1.4</v>
          </cell>
          <cell r="AC83">
            <v>1.6</v>
          </cell>
          <cell r="AD83">
            <v>1.35</v>
          </cell>
          <cell r="AE83">
            <v>1.3</v>
          </cell>
          <cell r="AF83">
            <v>1.5</v>
          </cell>
          <cell r="AG83">
            <v>1.25</v>
          </cell>
          <cell r="AH83">
            <v>1.7</v>
          </cell>
          <cell r="AQ83">
            <v>14</v>
          </cell>
          <cell r="AR83">
            <v>19.249999999999996</v>
          </cell>
          <cell r="AS83">
            <v>1.3749999999999998</v>
          </cell>
          <cell r="AT83">
            <v>1.2</v>
          </cell>
          <cell r="AU83">
            <v>1.7</v>
          </cell>
        </row>
        <row r="84">
          <cell r="B84">
            <v>183</v>
          </cell>
          <cell r="C84">
            <v>1.4</v>
          </cell>
          <cell r="E84">
            <v>1.2</v>
          </cell>
          <cell r="F84">
            <v>1.25</v>
          </cell>
          <cell r="G84">
            <v>1.25</v>
          </cell>
          <cell r="L84">
            <v>1.5</v>
          </cell>
          <cell r="X84">
            <v>1.5</v>
          </cell>
          <cell r="Y84">
            <v>1.6</v>
          </cell>
          <cell r="AC84">
            <v>1.5</v>
          </cell>
          <cell r="AD84">
            <v>1.4</v>
          </cell>
          <cell r="AE84">
            <v>1.5</v>
          </cell>
          <cell r="AF84">
            <v>1.3</v>
          </cell>
          <cell r="AG84">
            <v>1.4</v>
          </cell>
          <cell r="AH84">
            <v>1.5</v>
          </cell>
          <cell r="AQ84">
            <v>13</v>
          </cell>
          <cell r="AR84">
            <v>18.3</v>
          </cell>
          <cell r="AS84">
            <v>1.4076923076923078</v>
          </cell>
          <cell r="AT84">
            <v>1.2</v>
          </cell>
          <cell r="AU84">
            <v>1.6</v>
          </cell>
        </row>
        <row r="85">
          <cell r="B85">
            <v>185</v>
          </cell>
          <cell r="C85">
            <v>1.5</v>
          </cell>
          <cell r="E85">
            <v>1.35</v>
          </cell>
          <cell r="F85">
            <v>1.45</v>
          </cell>
          <cell r="G85">
            <v>1.2</v>
          </cell>
          <cell r="L85">
            <v>1.4</v>
          </cell>
          <cell r="X85">
            <v>1.5</v>
          </cell>
          <cell r="Y85">
            <v>1.65</v>
          </cell>
          <cell r="Z85">
            <v>1.5</v>
          </cell>
          <cell r="AC85">
            <v>1.8</v>
          </cell>
          <cell r="AD85">
            <v>1.7</v>
          </cell>
          <cell r="AE85">
            <v>1.45</v>
          </cell>
          <cell r="AG85">
            <v>1.4</v>
          </cell>
          <cell r="AH85">
            <v>1.5</v>
          </cell>
          <cell r="AQ85">
            <v>13</v>
          </cell>
          <cell r="AR85">
            <v>19.399999999999999</v>
          </cell>
          <cell r="AS85">
            <v>1.4923076923076921</v>
          </cell>
          <cell r="AT85">
            <v>1.2</v>
          </cell>
          <cell r="AU85">
            <v>1.8</v>
          </cell>
        </row>
        <row r="86">
          <cell r="B86">
            <v>186</v>
          </cell>
          <cell r="C86">
            <v>2.5</v>
          </cell>
          <cell r="E86">
            <v>3.4</v>
          </cell>
          <cell r="F86">
            <v>4.6500000000000004</v>
          </cell>
          <cell r="X86">
            <v>4.5999999999999996</v>
          </cell>
          <cell r="AD86">
            <v>2.4</v>
          </cell>
          <cell r="AF86">
            <v>4.5</v>
          </cell>
          <cell r="AG86">
            <v>4.3499999999999996</v>
          </cell>
          <cell r="AH86">
            <v>3.8</v>
          </cell>
          <cell r="AQ86">
            <v>8</v>
          </cell>
          <cell r="AR86">
            <v>30.2</v>
          </cell>
          <cell r="AS86">
            <v>3.7749999999999999</v>
          </cell>
          <cell r="AT86">
            <v>2.4</v>
          </cell>
          <cell r="AU86">
            <v>4.6500000000000004</v>
          </cell>
        </row>
        <row r="87">
          <cell r="B87">
            <v>187</v>
          </cell>
          <cell r="C87">
            <v>5</v>
          </cell>
          <cell r="E87">
            <v>3.95</v>
          </cell>
          <cell r="L87">
            <v>4.7</v>
          </cell>
          <cell r="X87">
            <v>5</v>
          </cell>
          <cell r="Y87">
            <v>5.0999999999999996</v>
          </cell>
          <cell r="Z87">
            <v>5.0999999999999996</v>
          </cell>
          <cell r="AC87">
            <v>4.9000000000000004</v>
          </cell>
          <cell r="AD87">
            <v>4.8</v>
          </cell>
          <cell r="AE87">
            <v>4.4000000000000004</v>
          </cell>
          <cell r="AG87">
            <v>5</v>
          </cell>
          <cell r="AH87">
            <v>4.2</v>
          </cell>
          <cell r="AI87" t="str">
            <v xml:space="preserve"> </v>
          </cell>
          <cell r="AQ87">
            <v>12</v>
          </cell>
          <cell r="AR87">
            <v>52.15</v>
          </cell>
          <cell r="AS87">
            <v>4.3458333333333332</v>
          </cell>
          <cell r="AT87">
            <v>0</v>
          </cell>
          <cell r="AU87">
            <v>5.0999999999999996</v>
          </cell>
        </row>
        <row r="88">
          <cell r="B88">
            <v>188</v>
          </cell>
          <cell r="C88">
            <v>4.4000000000000004</v>
          </cell>
          <cell r="E88">
            <v>3.9</v>
          </cell>
          <cell r="F88">
            <v>4.2</v>
          </cell>
          <cell r="G88">
            <v>3.9</v>
          </cell>
          <cell r="L88">
            <v>4.2</v>
          </cell>
          <cell r="X88">
            <v>4.4000000000000004</v>
          </cell>
          <cell r="Y88">
            <v>4.0999999999999996</v>
          </cell>
          <cell r="Z88">
            <v>4.2</v>
          </cell>
          <cell r="AC88">
            <v>4.2</v>
          </cell>
          <cell r="AD88">
            <v>4.5999999999999996</v>
          </cell>
          <cell r="AE88">
            <v>4.5</v>
          </cell>
          <cell r="AF88">
            <v>4.9000000000000004</v>
          </cell>
          <cell r="AG88">
            <v>4.2</v>
          </cell>
          <cell r="AH88">
            <v>4.3</v>
          </cell>
          <cell r="AQ88">
            <v>14</v>
          </cell>
          <cell r="AR88">
            <v>60.000000000000007</v>
          </cell>
          <cell r="AS88">
            <v>4.2857142857142865</v>
          </cell>
          <cell r="AT88">
            <v>3.9</v>
          </cell>
          <cell r="AU88">
            <v>4.9000000000000004</v>
          </cell>
        </row>
        <row r="89">
          <cell r="B89">
            <v>189</v>
          </cell>
          <cell r="C89">
            <v>1.2</v>
          </cell>
          <cell r="E89">
            <v>0.95</v>
          </cell>
          <cell r="G89">
            <v>1.1000000000000001</v>
          </cell>
          <cell r="L89">
            <v>1.3</v>
          </cell>
          <cell r="AD89">
            <v>1.1000000000000001</v>
          </cell>
          <cell r="AG89">
            <v>1</v>
          </cell>
          <cell r="AQ89">
            <v>6</v>
          </cell>
          <cell r="AR89">
            <v>6.65</v>
          </cell>
          <cell r="AS89">
            <v>1.1083333333333334</v>
          </cell>
          <cell r="AT89">
            <v>0.95</v>
          </cell>
          <cell r="AU89">
            <v>1.3</v>
          </cell>
        </row>
        <row r="90">
          <cell r="B90">
            <v>978</v>
          </cell>
          <cell r="C90">
            <v>3.4</v>
          </cell>
          <cell r="E90">
            <v>3</v>
          </cell>
          <cell r="F90">
            <v>2.9</v>
          </cell>
          <cell r="G90">
            <v>2.85</v>
          </cell>
          <cell r="L90">
            <v>2.9</v>
          </cell>
          <cell r="X90">
            <v>3.5</v>
          </cell>
          <cell r="Z90">
            <v>3.5</v>
          </cell>
          <cell r="AC90">
            <v>3.2</v>
          </cell>
          <cell r="AD90">
            <v>3.4</v>
          </cell>
          <cell r="AE90">
            <v>3.3</v>
          </cell>
          <cell r="AF90">
            <v>3.4</v>
          </cell>
          <cell r="AG90">
            <v>2.95</v>
          </cell>
          <cell r="AH90">
            <v>3</v>
          </cell>
          <cell r="AQ90">
            <v>13</v>
          </cell>
          <cell r="AR90">
            <v>41.300000000000004</v>
          </cell>
          <cell r="AS90">
            <v>3.1769230769230772</v>
          </cell>
          <cell r="AT90">
            <v>2.85</v>
          </cell>
          <cell r="AU90">
            <v>3.5</v>
          </cell>
        </row>
        <row r="91">
          <cell r="B91">
            <v>979</v>
          </cell>
          <cell r="C91">
            <v>1.35</v>
          </cell>
          <cell r="E91">
            <v>1.3</v>
          </cell>
          <cell r="F91">
            <v>1.35</v>
          </cell>
          <cell r="G91">
            <v>1</v>
          </cell>
          <cell r="L91">
            <v>1.3</v>
          </cell>
          <cell r="X91">
            <v>1.65</v>
          </cell>
          <cell r="Y91">
            <v>1.5</v>
          </cell>
          <cell r="AC91">
            <v>1.5</v>
          </cell>
          <cell r="AD91">
            <v>1.5</v>
          </cell>
          <cell r="AE91">
            <v>1.4</v>
          </cell>
          <cell r="AF91">
            <v>1.4</v>
          </cell>
          <cell r="AG91">
            <v>1.3</v>
          </cell>
          <cell r="AQ91">
            <v>12</v>
          </cell>
          <cell r="AR91">
            <v>16.55</v>
          </cell>
          <cell r="AS91">
            <v>1.3791666666666667</v>
          </cell>
          <cell r="AT91">
            <v>1</v>
          </cell>
          <cell r="AU91">
            <v>1.65</v>
          </cell>
        </row>
        <row r="92">
          <cell r="B92">
            <v>980</v>
          </cell>
          <cell r="C92">
            <v>5.7</v>
          </cell>
          <cell r="F92">
            <v>4.2</v>
          </cell>
          <cell r="G92">
            <v>2.4</v>
          </cell>
          <cell r="L92">
            <v>5</v>
          </cell>
          <cell r="X92">
            <v>3.2</v>
          </cell>
          <cell r="Y92">
            <v>3.5</v>
          </cell>
          <cell r="Z92">
            <v>6.7</v>
          </cell>
          <cell r="AD92">
            <v>4.2</v>
          </cell>
          <cell r="AE92">
            <v>3.65</v>
          </cell>
          <cell r="AF92">
            <v>3.75</v>
          </cell>
          <cell r="AG92">
            <v>3.7</v>
          </cell>
          <cell r="AH92">
            <v>6.5</v>
          </cell>
          <cell r="AQ92">
            <v>12</v>
          </cell>
          <cell r="AR92">
            <v>52.5</v>
          </cell>
          <cell r="AS92">
            <v>4.375</v>
          </cell>
          <cell r="AT92">
            <v>2.4</v>
          </cell>
          <cell r="AU92">
            <v>6.7</v>
          </cell>
        </row>
        <row r="93">
          <cell r="B93">
            <v>981</v>
          </cell>
          <cell r="C93">
            <v>2.7</v>
          </cell>
          <cell r="E93">
            <v>2.15</v>
          </cell>
          <cell r="F93">
            <v>2.2999999999999998</v>
          </cell>
          <cell r="G93">
            <v>2.4</v>
          </cell>
          <cell r="X93">
            <v>3</v>
          </cell>
          <cell r="Y93">
            <v>3</v>
          </cell>
          <cell r="Z93">
            <v>3</v>
          </cell>
          <cell r="AC93">
            <v>2.7</v>
          </cell>
          <cell r="AD93">
            <v>2.8</v>
          </cell>
          <cell r="AE93">
            <v>2.85</v>
          </cell>
          <cell r="AF93">
            <v>2.8</v>
          </cell>
          <cell r="AG93">
            <v>2.8</v>
          </cell>
          <cell r="AH93">
            <v>3</v>
          </cell>
          <cell r="AQ93">
            <v>13</v>
          </cell>
          <cell r="AR93">
            <v>35.5</v>
          </cell>
          <cell r="AS93">
            <v>2.7307692307692308</v>
          </cell>
          <cell r="AT93">
            <v>2.15</v>
          </cell>
          <cell r="AU93">
            <v>3</v>
          </cell>
        </row>
        <row r="94">
          <cell r="B94" t="str">
            <v>OTHERS</v>
          </cell>
        </row>
        <row r="95">
          <cell r="B95">
            <v>191</v>
          </cell>
          <cell r="C95">
            <v>3</v>
          </cell>
          <cell r="F95">
            <v>2.2000000000000002</v>
          </cell>
          <cell r="X95">
            <v>2</v>
          </cell>
          <cell r="Z95">
            <v>2</v>
          </cell>
          <cell r="AI95">
            <v>2.5</v>
          </cell>
          <cell r="AQ95">
            <v>5</v>
          </cell>
          <cell r="AR95">
            <v>11.7</v>
          </cell>
          <cell r="AS95">
            <v>2.34</v>
          </cell>
          <cell r="AT95">
            <v>2</v>
          </cell>
          <cell r="AU95">
            <v>3</v>
          </cell>
        </row>
        <row r="96">
          <cell r="B96">
            <v>192</v>
          </cell>
          <cell r="C96">
            <v>3</v>
          </cell>
          <cell r="F96">
            <v>3</v>
          </cell>
          <cell r="R96">
            <v>3</v>
          </cell>
          <cell r="X96">
            <v>2.5</v>
          </cell>
          <cell r="Y96">
            <v>2.5</v>
          </cell>
          <cell r="Z96">
            <v>2.5</v>
          </cell>
          <cell r="AD96">
            <v>3</v>
          </cell>
          <cell r="AG96">
            <v>3</v>
          </cell>
          <cell r="AQ96">
            <v>8</v>
          </cell>
          <cell r="AR96">
            <v>22.5</v>
          </cell>
          <cell r="AS96">
            <v>2.8125</v>
          </cell>
          <cell r="AT96">
            <v>2.5</v>
          </cell>
          <cell r="AU96">
            <v>3</v>
          </cell>
        </row>
        <row r="97">
          <cell r="B97">
            <v>193</v>
          </cell>
          <cell r="C97">
            <v>1.25</v>
          </cell>
          <cell r="F97">
            <v>2.5</v>
          </cell>
          <cell r="R97">
            <v>2</v>
          </cell>
          <cell r="X97">
            <v>2</v>
          </cell>
          <cell r="Z97">
            <v>1.5</v>
          </cell>
          <cell r="AD97">
            <v>2.5</v>
          </cell>
          <cell r="AG97">
            <v>2.5</v>
          </cell>
          <cell r="AI97">
            <v>2</v>
          </cell>
          <cell r="AQ97">
            <v>8</v>
          </cell>
          <cell r="AR97">
            <v>16.25</v>
          </cell>
          <cell r="AS97">
            <v>2.03125</v>
          </cell>
          <cell r="AT97">
            <v>1.25</v>
          </cell>
          <cell r="AU97">
            <v>2.5</v>
          </cell>
        </row>
        <row r="98">
          <cell r="B98">
            <v>195</v>
          </cell>
          <cell r="C98">
            <v>4.7</v>
          </cell>
          <cell r="F98">
            <v>4.8499999999999996</v>
          </cell>
          <cell r="X98">
            <v>4.2</v>
          </cell>
          <cell r="Z98">
            <v>4.3</v>
          </cell>
          <cell r="AD98">
            <v>4.5999999999999996</v>
          </cell>
          <cell r="AI98">
            <v>5</v>
          </cell>
          <cell r="AQ98">
            <v>6</v>
          </cell>
          <cell r="AR98">
            <v>27.65</v>
          </cell>
          <cell r="AS98">
            <v>4.6083333333333334</v>
          </cell>
          <cell r="AT98">
            <v>4.2</v>
          </cell>
          <cell r="AU98">
            <v>5</v>
          </cell>
        </row>
        <row r="99">
          <cell r="B99" t="str">
            <v>TAKEAWAY</v>
          </cell>
        </row>
        <row r="100">
          <cell r="B100">
            <v>194</v>
          </cell>
          <cell r="F100">
            <v>6.5</v>
          </cell>
          <cell r="R100">
            <v>10.5</v>
          </cell>
          <cell r="AG100">
            <v>5</v>
          </cell>
          <cell r="AI100">
            <v>5</v>
          </cell>
          <cell r="AQ100">
            <v>4</v>
          </cell>
          <cell r="AR100">
            <v>27</v>
          </cell>
          <cell r="AS100">
            <v>6.75</v>
          </cell>
          <cell r="AT100">
            <v>5</v>
          </cell>
          <cell r="AU100">
            <v>10.5</v>
          </cell>
        </row>
        <row r="101">
          <cell r="B101">
            <v>196</v>
          </cell>
          <cell r="R101">
            <v>12.5</v>
          </cell>
          <cell r="AQ101">
            <v>1</v>
          </cell>
          <cell r="AR101">
            <v>12.5</v>
          </cell>
          <cell r="AS101">
            <v>12.5</v>
          </cell>
          <cell r="AT101">
            <v>12.5</v>
          </cell>
          <cell r="AU101">
            <v>12.5</v>
          </cell>
        </row>
        <row r="102">
          <cell r="B102" t="str">
            <v>EAT IN</v>
          </cell>
          <cell r="BE102">
            <v>1</v>
          </cell>
          <cell r="BF102">
            <v>75</v>
          </cell>
          <cell r="BG102">
            <v>2.8204607504681962E-2</v>
          </cell>
          <cell r="BH102" t="e">
            <v>#DIV/0!</v>
          </cell>
        </row>
        <row r="104">
          <cell r="B104">
            <v>201</v>
          </cell>
          <cell r="AP104">
            <v>110.04266666666666</v>
          </cell>
          <cell r="AQ104">
            <v>1</v>
          </cell>
          <cell r="AR104">
            <v>110.04266666666666</v>
          </cell>
          <cell r="AS104">
            <v>110.04266666666666</v>
          </cell>
          <cell r="AT104">
            <v>110.04266666666666</v>
          </cell>
          <cell r="AU104">
            <v>110.04266666666666</v>
          </cell>
        </row>
        <row r="105">
          <cell r="B105">
            <v>203</v>
          </cell>
          <cell r="AP105">
            <v>782.44869915808238</v>
          </cell>
          <cell r="AQ105">
            <v>1</v>
          </cell>
          <cell r="AR105">
            <v>782.44869915808238</v>
          </cell>
          <cell r="AS105">
            <v>782.44869915808238</v>
          </cell>
          <cell r="AT105">
            <v>782.44869915808238</v>
          </cell>
          <cell r="AU105">
            <v>782.44869915808238</v>
          </cell>
        </row>
        <row r="106">
          <cell r="B106" t="str">
            <v>RENTAL</v>
          </cell>
        </row>
        <row r="107">
          <cell r="B107">
            <v>211</v>
          </cell>
          <cell r="AP107">
            <v>294.44</v>
          </cell>
          <cell r="AQ107">
            <v>1</v>
          </cell>
          <cell r="AR107">
            <v>294.44</v>
          </cell>
          <cell r="AS107">
            <v>294.44</v>
          </cell>
          <cell r="AT107">
            <v>294.44</v>
          </cell>
          <cell r="AU107">
            <v>294.44</v>
          </cell>
        </row>
        <row r="108">
          <cell r="B108">
            <v>212</v>
          </cell>
          <cell r="AP108">
            <v>105.55</v>
          </cell>
          <cell r="AQ108">
            <v>1</v>
          </cell>
          <cell r="AR108">
            <v>105.55</v>
          </cell>
          <cell r="AS108">
            <v>105.55</v>
          </cell>
          <cell r="AT108">
            <v>105.55</v>
          </cell>
          <cell r="AU108">
            <v>105.55</v>
          </cell>
        </row>
        <row r="109">
          <cell r="B109" t="str">
            <v>INSURANCE</v>
          </cell>
        </row>
        <row r="110">
          <cell r="B110">
            <v>221</v>
          </cell>
          <cell r="P110">
            <v>895</v>
          </cell>
          <cell r="AA110">
            <v>1350</v>
          </cell>
          <cell r="AG110">
            <v>980</v>
          </cell>
          <cell r="AQ110">
            <v>3</v>
          </cell>
          <cell r="AR110">
            <v>3225</v>
          </cell>
          <cell r="AS110">
            <v>1075</v>
          </cell>
          <cell r="AT110">
            <v>895</v>
          </cell>
          <cell r="AU110">
            <v>1350</v>
          </cell>
        </row>
        <row r="111">
          <cell r="B111">
            <v>229</v>
          </cell>
          <cell r="E111">
            <v>55</v>
          </cell>
          <cell r="H111">
            <v>30.5</v>
          </cell>
          <cell r="P111">
            <v>34.799999999999997</v>
          </cell>
          <cell r="AA111">
            <v>34.799999999999997</v>
          </cell>
          <cell r="AG111">
            <v>40</v>
          </cell>
          <cell r="AQ111">
            <v>5</v>
          </cell>
          <cell r="AR111">
            <v>195.1</v>
          </cell>
          <cell r="AS111">
            <v>39.019999999999996</v>
          </cell>
          <cell r="AT111">
            <v>30.5</v>
          </cell>
          <cell r="AU111">
            <v>55</v>
          </cell>
        </row>
        <row r="112">
          <cell r="B112">
            <v>231</v>
          </cell>
          <cell r="E112">
            <v>15</v>
          </cell>
          <cell r="H112">
            <v>11.9</v>
          </cell>
          <cell r="S112">
            <v>15</v>
          </cell>
          <cell r="AQ112">
            <v>3</v>
          </cell>
          <cell r="AR112">
            <v>41.9</v>
          </cell>
          <cell r="AS112">
            <v>13.966666666666667</v>
          </cell>
          <cell r="AT112">
            <v>11.9</v>
          </cell>
          <cell r="AU112">
            <v>15</v>
          </cell>
        </row>
        <row r="113">
          <cell r="B113">
            <v>982</v>
          </cell>
          <cell r="E113">
            <v>4.5999999999999996</v>
          </cell>
          <cell r="H113">
            <v>4.7</v>
          </cell>
          <cell r="S113">
            <v>4.9800000000000004</v>
          </cell>
          <cell r="AQ113">
            <v>3</v>
          </cell>
          <cell r="AR113">
            <v>14.280000000000001</v>
          </cell>
          <cell r="AS113">
            <v>4.7600000000000007</v>
          </cell>
          <cell r="AT113">
            <v>4.5999999999999996</v>
          </cell>
          <cell r="AU113">
            <v>4.9800000000000004</v>
          </cell>
        </row>
        <row r="114">
          <cell r="B114">
            <v>983</v>
          </cell>
          <cell r="AP114">
            <v>2.6</v>
          </cell>
          <cell r="AQ114">
            <v>1</v>
          </cell>
          <cell r="AR114">
            <v>2.6</v>
          </cell>
          <cell r="AS114">
            <v>2.6</v>
          </cell>
          <cell r="AT114">
            <v>2.6</v>
          </cell>
          <cell r="AU114">
            <v>2.6</v>
          </cell>
        </row>
        <row r="115">
          <cell r="B115">
            <v>241</v>
          </cell>
          <cell r="E115">
            <v>70</v>
          </cell>
          <cell r="AG115">
            <v>43.5</v>
          </cell>
          <cell r="AQ115">
            <v>2</v>
          </cell>
          <cell r="AR115">
            <v>113.5</v>
          </cell>
          <cell r="AS115">
            <v>56.75</v>
          </cell>
          <cell r="AT115">
            <v>43.5</v>
          </cell>
          <cell r="AU115">
            <v>70</v>
          </cell>
        </row>
        <row r="116">
          <cell r="B116">
            <v>251</v>
          </cell>
          <cell r="AG116">
            <v>34.5</v>
          </cell>
          <cell r="AQ116">
            <v>1</v>
          </cell>
          <cell r="AR116">
            <v>34.5</v>
          </cell>
          <cell r="AS116">
            <v>34.5</v>
          </cell>
          <cell r="AT116">
            <v>34.5</v>
          </cell>
          <cell r="AU116">
            <v>34.5</v>
          </cell>
        </row>
        <row r="117">
          <cell r="B117">
            <v>252</v>
          </cell>
          <cell r="E117">
            <v>43</v>
          </cell>
          <cell r="H117">
            <v>47</v>
          </cell>
          <cell r="AA117">
            <v>47</v>
          </cell>
          <cell r="AG117">
            <v>54</v>
          </cell>
          <cell r="AQ117">
            <v>4</v>
          </cell>
          <cell r="AR117">
            <v>191</v>
          </cell>
          <cell r="AS117">
            <v>47.75</v>
          </cell>
          <cell r="AT117">
            <v>43</v>
          </cell>
          <cell r="AU117">
            <v>54</v>
          </cell>
        </row>
        <row r="118">
          <cell r="B118" t="str">
            <v>MAINTENANCE</v>
          </cell>
        </row>
        <row r="120">
          <cell r="B120">
            <v>300</v>
          </cell>
          <cell r="AP120">
            <v>47.15</v>
          </cell>
          <cell r="AQ120">
            <v>1</v>
          </cell>
          <cell r="AR120">
            <v>47.15</v>
          </cell>
          <cell r="AS120">
            <v>47.15</v>
          </cell>
          <cell r="AT120">
            <v>47.15</v>
          </cell>
          <cell r="AU120">
            <v>47.15</v>
          </cell>
        </row>
        <row r="121">
          <cell r="B121">
            <v>301</v>
          </cell>
          <cell r="E121">
            <v>1</v>
          </cell>
          <cell r="AA121">
            <v>1</v>
          </cell>
          <cell r="AP121">
            <v>0.9</v>
          </cell>
          <cell r="AQ121">
            <v>3</v>
          </cell>
          <cell r="AR121">
            <v>2.9</v>
          </cell>
          <cell r="AS121">
            <v>0.96666666666666667</v>
          </cell>
          <cell r="AT121">
            <v>0.9</v>
          </cell>
          <cell r="AU121">
            <v>1</v>
          </cell>
        </row>
        <row r="122">
          <cell r="B122">
            <v>303</v>
          </cell>
          <cell r="AP122">
            <v>1.45</v>
          </cell>
          <cell r="AQ122">
            <v>1</v>
          </cell>
          <cell r="AR122">
            <v>1.45</v>
          </cell>
          <cell r="AS122">
            <v>1.45</v>
          </cell>
          <cell r="AT122">
            <v>1.45</v>
          </cell>
          <cell r="AU122">
            <v>1.45</v>
          </cell>
        </row>
        <row r="123">
          <cell r="B123" t="str">
            <v>FUEL</v>
          </cell>
          <cell r="AQ123">
            <v>0</v>
          </cell>
        </row>
        <row r="124">
          <cell r="B124">
            <v>310</v>
          </cell>
          <cell r="D124">
            <v>2500</v>
          </cell>
          <cell r="E124">
            <v>1395</v>
          </cell>
          <cell r="P124">
            <v>1070</v>
          </cell>
          <cell r="AA124">
            <v>1069</v>
          </cell>
          <cell r="AQ124">
            <v>4</v>
          </cell>
          <cell r="AR124">
            <v>6034</v>
          </cell>
          <cell r="AS124">
            <v>1508.5</v>
          </cell>
          <cell r="AT124">
            <v>1069</v>
          </cell>
          <cell r="AU124">
            <v>2500</v>
          </cell>
        </row>
        <row r="125">
          <cell r="B125">
            <v>311</v>
          </cell>
          <cell r="D125">
            <v>625</v>
          </cell>
          <cell r="E125">
            <v>400</v>
          </cell>
          <cell r="I125">
            <v>199</v>
          </cell>
          <cell r="AQ125">
            <v>3</v>
          </cell>
          <cell r="AR125">
            <v>1224</v>
          </cell>
          <cell r="AS125">
            <v>408</v>
          </cell>
          <cell r="AT125">
            <v>199</v>
          </cell>
          <cell r="AU125">
            <v>625</v>
          </cell>
        </row>
        <row r="126">
          <cell r="B126">
            <v>314</v>
          </cell>
          <cell r="E126">
            <v>1395</v>
          </cell>
          <cell r="P126">
            <v>1135</v>
          </cell>
          <cell r="AA126">
            <v>1575</v>
          </cell>
          <cell r="AQ126">
            <v>3</v>
          </cell>
          <cell r="AR126">
            <v>4105</v>
          </cell>
          <cell r="AS126">
            <v>1368.3333333333333</v>
          </cell>
          <cell r="AT126">
            <v>1135</v>
          </cell>
          <cell r="AU126">
            <v>1575</v>
          </cell>
        </row>
        <row r="127">
          <cell r="B127">
            <v>315</v>
          </cell>
          <cell r="E127">
            <v>890</v>
          </cell>
          <cell r="AA127">
            <v>600</v>
          </cell>
          <cell r="AQ127">
            <v>2</v>
          </cell>
          <cell r="AR127">
            <v>1490</v>
          </cell>
          <cell r="AS127">
            <v>745</v>
          </cell>
          <cell r="AT127">
            <v>600</v>
          </cell>
          <cell r="AU127">
            <v>890</v>
          </cell>
        </row>
        <row r="128">
          <cell r="B128">
            <v>317</v>
          </cell>
          <cell r="E128">
            <v>1695</v>
          </cell>
          <cell r="I128">
            <v>1110</v>
          </cell>
          <cell r="P128">
            <v>1200</v>
          </cell>
          <cell r="AA128">
            <v>1200</v>
          </cell>
          <cell r="AQ128">
            <v>4</v>
          </cell>
          <cell r="AR128">
            <v>5205</v>
          </cell>
          <cell r="AS128">
            <v>1301.25</v>
          </cell>
          <cell r="AT128">
            <v>1110</v>
          </cell>
          <cell r="AU128">
            <v>1695</v>
          </cell>
        </row>
        <row r="129">
          <cell r="B129">
            <v>318</v>
          </cell>
          <cell r="D129">
            <v>99.95</v>
          </cell>
          <cell r="E129">
            <v>65.5</v>
          </cell>
          <cell r="I129">
            <v>79</v>
          </cell>
          <cell r="AQ129">
            <v>3</v>
          </cell>
          <cell r="AR129">
            <v>244.45</v>
          </cell>
          <cell r="AS129">
            <v>81.483333333333334</v>
          </cell>
          <cell r="AT129">
            <v>65.5</v>
          </cell>
          <cell r="AU129">
            <v>99.95</v>
          </cell>
        </row>
        <row r="130">
          <cell r="B130">
            <v>319</v>
          </cell>
          <cell r="D130">
            <v>69.95</v>
          </cell>
          <cell r="E130">
            <v>96.95</v>
          </cell>
          <cell r="I130">
            <v>69</v>
          </cell>
          <cell r="AA130">
            <v>75</v>
          </cell>
          <cell r="AQ130">
            <v>4</v>
          </cell>
          <cell r="AR130">
            <v>310.89999999999998</v>
          </cell>
          <cell r="AS130">
            <v>77.724999999999994</v>
          </cell>
          <cell r="AT130">
            <v>69</v>
          </cell>
          <cell r="AU130">
            <v>96.95</v>
          </cell>
        </row>
        <row r="131">
          <cell r="B131" t="str">
            <v>APPLIANCES</v>
          </cell>
          <cell r="AQ131">
            <v>0</v>
          </cell>
        </row>
        <row r="132">
          <cell r="B132">
            <v>330</v>
          </cell>
          <cell r="E132">
            <v>692</v>
          </cell>
          <cell r="AQ132">
            <v>1</v>
          </cell>
          <cell r="AR132">
            <v>692</v>
          </cell>
          <cell r="AS132">
            <v>692</v>
          </cell>
          <cell r="AT132">
            <v>692</v>
          </cell>
          <cell r="AU132">
            <v>692</v>
          </cell>
        </row>
        <row r="133">
          <cell r="B133">
            <v>331</v>
          </cell>
          <cell r="D133">
            <v>1170</v>
          </cell>
          <cell r="E133">
            <v>903</v>
          </cell>
          <cell r="AQ133">
            <v>2</v>
          </cell>
          <cell r="AR133">
            <v>2073</v>
          </cell>
          <cell r="AS133">
            <v>1036.5</v>
          </cell>
          <cell r="AT133">
            <v>903</v>
          </cell>
          <cell r="AU133">
            <v>1170</v>
          </cell>
        </row>
        <row r="134">
          <cell r="B134" t="str">
            <v>FURNITURE</v>
          </cell>
          <cell r="AQ134">
            <v>0</v>
          </cell>
        </row>
        <row r="135">
          <cell r="B135">
            <v>341</v>
          </cell>
          <cell r="E135">
            <v>32.5</v>
          </cell>
          <cell r="J135">
            <v>39.950000000000003</v>
          </cell>
          <cell r="AQ135">
            <v>2</v>
          </cell>
          <cell r="AR135">
            <v>72.45</v>
          </cell>
          <cell r="AS135">
            <v>36.225000000000001</v>
          </cell>
          <cell r="AT135">
            <v>32.5</v>
          </cell>
          <cell r="AU135">
            <v>39.950000000000003</v>
          </cell>
        </row>
        <row r="136">
          <cell r="B136">
            <v>343</v>
          </cell>
          <cell r="D136">
            <v>13</v>
          </cell>
          <cell r="E136">
            <v>19.95</v>
          </cell>
          <cell r="I136">
            <v>10</v>
          </cell>
          <cell r="J136">
            <v>9.9499999999999993</v>
          </cell>
          <cell r="P136">
            <v>19.5</v>
          </cell>
          <cell r="AQ136">
            <v>5</v>
          </cell>
          <cell r="AR136">
            <v>72.400000000000006</v>
          </cell>
          <cell r="AS136">
            <v>14.48</v>
          </cell>
          <cell r="AT136">
            <v>9.9499999999999993</v>
          </cell>
          <cell r="AU136">
            <v>19.95</v>
          </cell>
        </row>
        <row r="137">
          <cell r="B137">
            <v>344</v>
          </cell>
          <cell r="D137">
            <v>1</v>
          </cell>
          <cell r="E137">
            <v>2.2999999999999998</v>
          </cell>
          <cell r="I137">
            <v>2</v>
          </cell>
          <cell r="J137">
            <v>1.95</v>
          </cell>
          <cell r="K137">
            <v>3</v>
          </cell>
          <cell r="P137">
            <v>1.5</v>
          </cell>
          <cell r="AQ137">
            <v>6</v>
          </cell>
          <cell r="AR137">
            <v>11.75</v>
          </cell>
          <cell r="AS137">
            <v>1.9583333333333333</v>
          </cell>
          <cell r="AT137">
            <v>1</v>
          </cell>
          <cell r="AU137">
            <v>3</v>
          </cell>
        </row>
        <row r="138">
          <cell r="B138">
            <v>345</v>
          </cell>
          <cell r="E138">
            <v>11.5</v>
          </cell>
          <cell r="J138">
            <v>5.5</v>
          </cell>
          <cell r="K138">
            <v>5.25</v>
          </cell>
          <cell r="AQ138">
            <v>3</v>
          </cell>
          <cell r="AR138">
            <v>22.25</v>
          </cell>
          <cell r="AS138">
            <v>7.416666666666667</v>
          </cell>
          <cell r="AT138">
            <v>5.25</v>
          </cell>
          <cell r="AU138">
            <v>11.5</v>
          </cell>
        </row>
        <row r="139">
          <cell r="B139" t="str">
            <v>HOME FURNISHING</v>
          </cell>
          <cell r="AQ139">
            <v>0</v>
          </cell>
        </row>
        <row r="140">
          <cell r="B140">
            <v>350</v>
          </cell>
          <cell r="C140">
            <v>5.5</v>
          </cell>
          <cell r="E140">
            <v>5</v>
          </cell>
          <cell r="G140">
            <v>4.9000000000000004</v>
          </cell>
          <cell r="L140">
            <v>5</v>
          </cell>
          <cell r="X140">
            <v>5.5</v>
          </cell>
          <cell r="Y140">
            <v>5.6</v>
          </cell>
          <cell r="Z140">
            <v>5.05</v>
          </cell>
          <cell r="AC140">
            <v>5</v>
          </cell>
          <cell r="AD140">
            <v>5.55</v>
          </cell>
          <cell r="AE140">
            <v>5.0999999999999996</v>
          </cell>
          <cell r="AF140">
            <v>6</v>
          </cell>
          <cell r="AG140">
            <v>5</v>
          </cell>
          <cell r="AH140">
            <v>5.2</v>
          </cell>
          <cell r="AQ140">
            <v>13</v>
          </cell>
          <cell r="AR140">
            <v>68.399999999999991</v>
          </cell>
          <cell r="AS140">
            <v>5.2615384615384606</v>
          </cell>
          <cell r="AT140">
            <v>4.9000000000000004</v>
          </cell>
          <cell r="AU140">
            <v>6</v>
          </cell>
        </row>
        <row r="141">
          <cell r="B141">
            <v>351</v>
          </cell>
          <cell r="C141">
            <v>2.25</v>
          </cell>
          <cell r="E141">
            <v>2.95</v>
          </cell>
          <cell r="G141">
            <v>2.0499999999999998</v>
          </cell>
          <cell r="L141">
            <v>2.7</v>
          </cell>
          <cell r="X141">
            <v>2.2000000000000002</v>
          </cell>
          <cell r="Y141">
            <v>2.4</v>
          </cell>
          <cell r="Z141">
            <v>2.85</v>
          </cell>
          <cell r="AC141">
            <v>2.2999999999999998</v>
          </cell>
          <cell r="AD141">
            <v>2.8</v>
          </cell>
          <cell r="AE141">
            <v>3</v>
          </cell>
          <cell r="AF141">
            <v>2.7</v>
          </cell>
          <cell r="AG141">
            <v>2.7</v>
          </cell>
          <cell r="AH141">
            <v>2.85</v>
          </cell>
          <cell r="AQ141">
            <v>13</v>
          </cell>
          <cell r="AR141">
            <v>33.75</v>
          </cell>
          <cell r="AS141">
            <v>2.5961538461538463</v>
          </cell>
          <cell r="AT141">
            <v>2.0499999999999998</v>
          </cell>
          <cell r="AU141">
            <v>3</v>
          </cell>
        </row>
        <row r="142">
          <cell r="B142">
            <v>352</v>
          </cell>
          <cell r="C142">
            <v>2.9</v>
          </cell>
          <cell r="E142">
            <v>2.2999999999999998</v>
          </cell>
          <cell r="G142">
            <v>2.4500000000000002</v>
          </cell>
          <cell r="L142">
            <v>2.9</v>
          </cell>
          <cell r="X142">
            <v>3.05</v>
          </cell>
          <cell r="Y142">
            <v>3.1</v>
          </cell>
          <cell r="Z142">
            <v>3.95</v>
          </cell>
          <cell r="AC142">
            <v>3.1</v>
          </cell>
          <cell r="AD142">
            <v>3</v>
          </cell>
          <cell r="AE142">
            <v>3.4</v>
          </cell>
          <cell r="AF142">
            <v>2.95</v>
          </cell>
          <cell r="AG142">
            <v>3</v>
          </cell>
          <cell r="AH142">
            <v>2.9</v>
          </cell>
          <cell r="AQ142">
            <v>13</v>
          </cell>
          <cell r="AR142">
            <v>39</v>
          </cell>
          <cell r="AS142">
            <v>3</v>
          </cell>
          <cell r="AT142">
            <v>2.2999999999999998</v>
          </cell>
          <cell r="AU142">
            <v>3.95</v>
          </cell>
        </row>
        <row r="143">
          <cell r="B143">
            <v>353</v>
          </cell>
          <cell r="C143">
            <v>3.5</v>
          </cell>
          <cell r="E143">
            <v>3.5</v>
          </cell>
          <cell r="G143">
            <v>3.05</v>
          </cell>
          <cell r="L143">
            <v>3.3</v>
          </cell>
          <cell r="X143">
            <v>3.5</v>
          </cell>
          <cell r="Y143">
            <v>3.75</v>
          </cell>
          <cell r="Z143">
            <v>4.95</v>
          </cell>
          <cell r="AC143">
            <v>3.7</v>
          </cell>
          <cell r="AD143">
            <v>3.4</v>
          </cell>
          <cell r="AE143">
            <v>3.6</v>
          </cell>
          <cell r="AF143">
            <v>3.5</v>
          </cell>
          <cell r="AG143">
            <v>3.2</v>
          </cell>
          <cell r="AH143">
            <v>3.8</v>
          </cell>
          <cell r="AQ143">
            <v>13</v>
          </cell>
          <cell r="AR143">
            <v>46.75</v>
          </cell>
          <cell r="AS143">
            <v>3.5961538461538463</v>
          </cell>
          <cell r="AT143">
            <v>3.05</v>
          </cell>
          <cell r="AU143">
            <v>4.95</v>
          </cell>
        </row>
        <row r="144">
          <cell r="B144" t="str">
            <v>CLEANING SUPPLIES</v>
          </cell>
          <cell r="AQ144">
            <v>0</v>
          </cell>
        </row>
        <row r="145">
          <cell r="B145">
            <v>360</v>
          </cell>
          <cell r="E145">
            <v>34.5</v>
          </cell>
          <cell r="P145">
            <v>32</v>
          </cell>
          <cell r="AA145">
            <v>32</v>
          </cell>
          <cell r="AQ145">
            <v>3</v>
          </cell>
          <cell r="AR145">
            <v>98.5</v>
          </cell>
          <cell r="AS145">
            <v>32.833333333333336</v>
          </cell>
          <cell r="AT145">
            <v>32</v>
          </cell>
          <cell r="AU145">
            <v>34.5</v>
          </cell>
        </row>
        <row r="146">
          <cell r="B146">
            <v>361</v>
          </cell>
          <cell r="E146">
            <v>2.95</v>
          </cell>
          <cell r="J146">
            <v>2.95</v>
          </cell>
          <cell r="AG146">
            <v>2.2000000000000002</v>
          </cell>
          <cell r="AQ146">
            <v>3</v>
          </cell>
          <cell r="AR146">
            <v>8.1000000000000014</v>
          </cell>
          <cell r="AS146">
            <v>2.7000000000000006</v>
          </cell>
          <cell r="AT146">
            <v>2.2000000000000002</v>
          </cell>
          <cell r="AU146">
            <v>2.95</v>
          </cell>
        </row>
        <row r="147">
          <cell r="B147">
            <v>370</v>
          </cell>
          <cell r="C147">
            <v>2</v>
          </cell>
          <cell r="E147">
            <v>1.8</v>
          </cell>
          <cell r="L147">
            <v>2</v>
          </cell>
          <cell r="X147">
            <v>2</v>
          </cell>
          <cell r="Y147">
            <v>2</v>
          </cell>
          <cell r="Z147">
            <v>1.5</v>
          </cell>
          <cell r="AC147">
            <v>2</v>
          </cell>
          <cell r="AD147">
            <v>2</v>
          </cell>
          <cell r="AE147">
            <v>2.2000000000000002</v>
          </cell>
          <cell r="AF147">
            <v>1.9</v>
          </cell>
          <cell r="AG147">
            <v>1.8</v>
          </cell>
          <cell r="AH147">
            <v>2.2000000000000002</v>
          </cell>
          <cell r="AQ147">
            <v>12</v>
          </cell>
          <cell r="AR147">
            <v>23.4</v>
          </cell>
          <cell r="AS147">
            <v>1.95</v>
          </cell>
          <cell r="AT147">
            <v>1.5</v>
          </cell>
          <cell r="AU147">
            <v>2.2000000000000002</v>
          </cell>
        </row>
        <row r="148">
          <cell r="B148">
            <v>371</v>
          </cell>
          <cell r="C148">
            <v>1.2</v>
          </cell>
          <cell r="E148">
            <v>2.4</v>
          </cell>
          <cell r="G148">
            <v>2.5</v>
          </cell>
          <cell r="L148">
            <v>2.4</v>
          </cell>
          <cell r="X148">
            <v>3</v>
          </cell>
          <cell r="Y148">
            <v>2.4</v>
          </cell>
          <cell r="Z148">
            <v>3.6</v>
          </cell>
          <cell r="AC148">
            <v>3.6</v>
          </cell>
          <cell r="AD148">
            <v>2.4</v>
          </cell>
          <cell r="AE148">
            <v>2.4</v>
          </cell>
          <cell r="AF148">
            <v>1.4</v>
          </cell>
          <cell r="AG148">
            <v>2.2000000000000002</v>
          </cell>
          <cell r="AH148">
            <v>3</v>
          </cell>
          <cell r="AQ148">
            <v>13</v>
          </cell>
          <cell r="AR148">
            <v>32.5</v>
          </cell>
          <cell r="AS148">
            <v>2.5</v>
          </cell>
          <cell r="AT148">
            <v>1.2</v>
          </cell>
          <cell r="AU148">
            <v>3.6</v>
          </cell>
        </row>
        <row r="149">
          <cell r="B149">
            <v>372</v>
          </cell>
          <cell r="C149">
            <v>1.7</v>
          </cell>
          <cell r="E149">
            <v>1.8</v>
          </cell>
          <cell r="G149">
            <v>1.95</v>
          </cell>
          <cell r="L149">
            <v>1.7</v>
          </cell>
          <cell r="P149">
            <v>2</v>
          </cell>
          <cell r="X149">
            <v>1.75</v>
          </cell>
          <cell r="Y149">
            <v>2.2000000000000002</v>
          </cell>
          <cell r="Z149">
            <v>1.75</v>
          </cell>
          <cell r="AA149">
            <v>2</v>
          </cell>
          <cell r="AC149">
            <v>1.8</v>
          </cell>
          <cell r="AD149">
            <v>2.2000000000000002</v>
          </cell>
          <cell r="AE149">
            <v>1.8</v>
          </cell>
          <cell r="AF149">
            <v>2</v>
          </cell>
          <cell r="AG149">
            <v>1.8</v>
          </cell>
          <cell r="AH149">
            <v>2</v>
          </cell>
          <cell r="AQ149">
            <v>15</v>
          </cell>
          <cell r="AR149">
            <v>28.450000000000003</v>
          </cell>
          <cell r="AS149">
            <v>1.8966666666666669</v>
          </cell>
          <cell r="AT149">
            <v>1.7</v>
          </cell>
          <cell r="AU149">
            <v>2.2000000000000002</v>
          </cell>
        </row>
        <row r="150">
          <cell r="B150">
            <v>373</v>
          </cell>
          <cell r="C150">
            <v>0.65</v>
          </cell>
          <cell r="E150">
            <v>0.7</v>
          </cell>
          <cell r="L150">
            <v>0.75</v>
          </cell>
          <cell r="X150">
            <v>0.75</v>
          </cell>
          <cell r="Y150">
            <v>0.7</v>
          </cell>
          <cell r="Z150">
            <v>1.2</v>
          </cell>
          <cell r="AA150">
            <v>0.2</v>
          </cell>
          <cell r="AC150">
            <v>0.9</v>
          </cell>
          <cell r="AD150">
            <v>0.8</v>
          </cell>
          <cell r="AE150">
            <v>0.85</v>
          </cell>
          <cell r="AF150">
            <v>0.65</v>
          </cell>
          <cell r="AG150">
            <v>0.6</v>
          </cell>
          <cell r="AH150">
            <v>1</v>
          </cell>
          <cell r="AQ150">
            <v>13</v>
          </cell>
          <cell r="AR150">
            <v>9.75</v>
          </cell>
          <cell r="AS150">
            <v>0.75</v>
          </cell>
          <cell r="AT150">
            <v>0.2</v>
          </cell>
          <cell r="AU150">
            <v>1.2</v>
          </cell>
        </row>
        <row r="151">
          <cell r="B151">
            <v>377</v>
          </cell>
          <cell r="C151">
            <v>2</v>
          </cell>
          <cell r="E151">
            <v>1.95</v>
          </cell>
          <cell r="J151">
            <v>1.8</v>
          </cell>
          <cell r="L151">
            <v>1.9</v>
          </cell>
          <cell r="X151">
            <v>2</v>
          </cell>
          <cell r="Y151">
            <v>2.2000000000000002</v>
          </cell>
          <cell r="Z151">
            <v>2.2000000000000002</v>
          </cell>
          <cell r="AC151">
            <v>1.9</v>
          </cell>
          <cell r="AD151">
            <v>2</v>
          </cell>
          <cell r="AE151">
            <v>2</v>
          </cell>
          <cell r="AF151">
            <v>1.9</v>
          </cell>
          <cell r="AG151">
            <v>2</v>
          </cell>
          <cell r="AH151">
            <v>2</v>
          </cell>
          <cell r="AQ151">
            <v>13</v>
          </cell>
          <cell r="AR151">
            <v>25.85</v>
          </cell>
          <cell r="AS151">
            <v>1.9884615384615385</v>
          </cell>
          <cell r="AT151">
            <v>1.8</v>
          </cell>
          <cell r="AU151">
            <v>2.2000000000000002</v>
          </cell>
        </row>
        <row r="152">
          <cell r="B152">
            <v>378</v>
          </cell>
          <cell r="C152">
            <v>4.55</v>
          </cell>
          <cell r="E152">
            <v>5.5</v>
          </cell>
          <cell r="L152">
            <v>4.95</v>
          </cell>
          <cell r="X152">
            <v>5.7</v>
          </cell>
          <cell r="Y152">
            <v>4.8</v>
          </cell>
          <cell r="Z152">
            <v>5.65</v>
          </cell>
          <cell r="AC152">
            <v>4.5</v>
          </cell>
          <cell r="AD152">
            <v>4.5</v>
          </cell>
          <cell r="AE152">
            <v>4.5</v>
          </cell>
          <cell r="AF152">
            <v>5.55</v>
          </cell>
          <cell r="AG152">
            <v>4.2</v>
          </cell>
          <cell r="AQ152">
            <v>11</v>
          </cell>
          <cell r="AR152">
            <v>54.4</v>
          </cell>
          <cell r="AS152">
            <v>4.9454545454545453</v>
          </cell>
          <cell r="AT152">
            <v>4.2</v>
          </cell>
          <cell r="AU152">
            <v>5.7</v>
          </cell>
        </row>
        <row r="153">
          <cell r="B153">
            <v>379</v>
          </cell>
          <cell r="C153">
            <v>3.5</v>
          </cell>
          <cell r="E153">
            <v>4.7</v>
          </cell>
          <cell r="X153">
            <v>5.7</v>
          </cell>
          <cell r="Z153">
            <v>4.7</v>
          </cell>
          <cell r="AD153">
            <v>5.0999999999999996</v>
          </cell>
          <cell r="AF153">
            <v>3.65</v>
          </cell>
          <cell r="AG153">
            <v>4.9000000000000004</v>
          </cell>
          <cell r="AH153">
            <v>3.9</v>
          </cell>
          <cell r="AQ153">
            <v>8</v>
          </cell>
          <cell r="AR153">
            <v>36.149999999999991</v>
          </cell>
          <cell r="AS153">
            <v>4.5187499999999989</v>
          </cell>
          <cell r="AT153">
            <v>3.5</v>
          </cell>
          <cell r="AU153">
            <v>5.7</v>
          </cell>
        </row>
        <row r="154">
          <cell r="B154" t="str">
            <v>OTHER SUPP</v>
          </cell>
          <cell r="AQ154">
            <v>0</v>
          </cell>
        </row>
        <row r="155">
          <cell r="B155">
            <v>390</v>
          </cell>
          <cell r="AP155">
            <v>47.5</v>
          </cell>
          <cell r="AQ155">
            <v>1</v>
          </cell>
          <cell r="AR155">
            <v>47.5</v>
          </cell>
          <cell r="AS155">
            <v>47.5</v>
          </cell>
          <cell r="AT155">
            <v>47.5</v>
          </cell>
          <cell r="AU155">
            <v>47.5</v>
          </cell>
        </row>
        <row r="156">
          <cell r="B156">
            <v>391</v>
          </cell>
          <cell r="AP156">
            <v>13.33</v>
          </cell>
          <cell r="AQ156">
            <v>1</v>
          </cell>
          <cell r="AR156">
            <v>13.33</v>
          </cell>
          <cell r="AS156">
            <v>13.33</v>
          </cell>
          <cell r="AT156">
            <v>13.33</v>
          </cell>
          <cell r="AU156">
            <v>13.33</v>
          </cell>
        </row>
        <row r="157">
          <cell r="B157">
            <v>393</v>
          </cell>
          <cell r="AP157">
            <v>0.85</v>
          </cell>
          <cell r="AQ157">
            <v>1</v>
          </cell>
          <cell r="AR157">
            <v>0.85</v>
          </cell>
          <cell r="AS157">
            <v>0.85</v>
          </cell>
          <cell r="AT157">
            <v>0.85</v>
          </cell>
          <cell r="AU157">
            <v>0.85</v>
          </cell>
        </row>
        <row r="158">
          <cell r="B158">
            <v>394</v>
          </cell>
          <cell r="AP158">
            <v>7.59</v>
          </cell>
          <cell r="AQ158">
            <v>1</v>
          </cell>
          <cell r="AR158">
            <v>7.59</v>
          </cell>
          <cell r="AS158">
            <v>7.59</v>
          </cell>
          <cell r="AT158">
            <v>7.59</v>
          </cell>
          <cell r="AU158">
            <v>7.59</v>
          </cell>
        </row>
        <row r="159">
          <cell r="B159" t="str">
            <v>SERVICES</v>
          </cell>
        </row>
        <row r="161">
          <cell r="B161">
            <v>401</v>
          </cell>
          <cell r="D161">
            <v>9.9499999999999993</v>
          </cell>
          <cell r="E161">
            <v>14.95</v>
          </cell>
          <cell r="J161">
            <v>7.95</v>
          </cell>
          <cell r="K161">
            <v>9.5</v>
          </cell>
          <cell r="AB161">
            <v>9.9499999999999993</v>
          </cell>
          <cell r="AQ161">
            <v>5</v>
          </cell>
          <cell r="AR161">
            <v>52.3</v>
          </cell>
          <cell r="AS161">
            <v>10.459999999999999</v>
          </cell>
          <cell r="AT161">
            <v>7.95</v>
          </cell>
          <cell r="AU161">
            <v>14.95</v>
          </cell>
        </row>
        <row r="162">
          <cell r="B162">
            <v>402</v>
          </cell>
          <cell r="D162">
            <v>7.5</v>
          </cell>
          <cell r="E162">
            <v>15.95</v>
          </cell>
          <cell r="I162">
            <v>10</v>
          </cell>
          <cell r="K162">
            <v>7.5</v>
          </cell>
          <cell r="M162">
            <v>12.95</v>
          </cell>
          <cell r="N162">
            <v>17</v>
          </cell>
          <cell r="AB162">
            <v>12.5</v>
          </cell>
          <cell r="AQ162">
            <v>7</v>
          </cell>
          <cell r="AR162">
            <v>83.4</v>
          </cell>
          <cell r="AS162">
            <v>11.914285714285715</v>
          </cell>
          <cell r="AT162">
            <v>7.5</v>
          </cell>
          <cell r="AU162">
            <v>17</v>
          </cell>
        </row>
        <row r="163">
          <cell r="B163">
            <v>403</v>
          </cell>
          <cell r="E163">
            <v>39.950000000000003</v>
          </cell>
          <cell r="J163">
            <v>42.5</v>
          </cell>
          <cell r="AB163">
            <v>42.5</v>
          </cell>
          <cell r="AQ163">
            <v>3</v>
          </cell>
          <cell r="AR163">
            <v>124.95</v>
          </cell>
          <cell r="AS163">
            <v>41.65</v>
          </cell>
          <cell r="AT163">
            <v>39.950000000000003</v>
          </cell>
          <cell r="AU163">
            <v>42.5</v>
          </cell>
        </row>
        <row r="164">
          <cell r="B164">
            <v>404</v>
          </cell>
          <cell r="E164">
            <v>25.95</v>
          </cell>
          <cell r="M164">
            <v>46</v>
          </cell>
          <cell r="AQ164">
            <v>2</v>
          </cell>
          <cell r="AR164">
            <v>71.95</v>
          </cell>
          <cell r="AS164">
            <v>35.975000000000001</v>
          </cell>
          <cell r="AT164">
            <v>25.95</v>
          </cell>
          <cell r="AU164">
            <v>46</v>
          </cell>
        </row>
        <row r="165">
          <cell r="B165">
            <v>405</v>
          </cell>
          <cell r="E165">
            <v>39.950000000000003</v>
          </cell>
          <cell r="M165">
            <v>59</v>
          </cell>
          <cell r="N165">
            <v>49</v>
          </cell>
          <cell r="AQ165">
            <v>3</v>
          </cell>
          <cell r="AR165">
            <v>147.94999999999999</v>
          </cell>
          <cell r="AS165">
            <v>49.316666666666663</v>
          </cell>
          <cell r="AT165">
            <v>39.950000000000003</v>
          </cell>
          <cell r="AU165">
            <v>59</v>
          </cell>
        </row>
        <row r="166">
          <cell r="B166">
            <v>407</v>
          </cell>
          <cell r="E166">
            <v>10.95</v>
          </cell>
          <cell r="I166">
            <v>4</v>
          </cell>
          <cell r="J166">
            <v>12</v>
          </cell>
          <cell r="K166">
            <v>4.95</v>
          </cell>
          <cell r="AB166">
            <v>4.95</v>
          </cell>
          <cell r="AQ166">
            <v>5</v>
          </cell>
          <cell r="AR166">
            <v>36.85</v>
          </cell>
          <cell r="AS166">
            <v>7.37</v>
          </cell>
          <cell r="AT166">
            <v>4</v>
          </cell>
          <cell r="AU166">
            <v>12</v>
          </cell>
        </row>
        <row r="167">
          <cell r="B167" t="str">
            <v>CLOTHING</v>
          </cell>
          <cell r="AQ167">
            <v>0</v>
          </cell>
        </row>
        <row r="168">
          <cell r="B168">
            <v>411</v>
          </cell>
          <cell r="E168">
            <v>7.95</v>
          </cell>
          <cell r="J168">
            <v>8.5</v>
          </cell>
          <cell r="K168">
            <v>2.73</v>
          </cell>
          <cell r="M168">
            <v>8.1999999999999993</v>
          </cell>
          <cell r="N168">
            <v>3.5</v>
          </cell>
          <cell r="AB168">
            <v>7</v>
          </cell>
          <cell r="AQ168">
            <v>6</v>
          </cell>
          <cell r="AR168">
            <v>37.879999999999995</v>
          </cell>
          <cell r="AS168">
            <v>6.3133333333333326</v>
          </cell>
          <cell r="AT168">
            <v>2.73</v>
          </cell>
          <cell r="AU168">
            <v>8.5</v>
          </cell>
        </row>
        <row r="169">
          <cell r="B169">
            <v>412</v>
          </cell>
          <cell r="D169">
            <v>3.5</v>
          </cell>
          <cell r="E169">
            <v>2.95</v>
          </cell>
          <cell r="J169">
            <v>4.5</v>
          </cell>
          <cell r="K169">
            <v>3.25</v>
          </cell>
          <cell r="AB169">
            <v>3.95</v>
          </cell>
          <cell r="AQ169">
            <v>5</v>
          </cell>
          <cell r="AR169">
            <v>18.149999999999999</v>
          </cell>
          <cell r="AS169">
            <v>3.63</v>
          </cell>
          <cell r="AT169">
            <v>2.95</v>
          </cell>
          <cell r="AU169">
            <v>4.5</v>
          </cell>
        </row>
        <row r="170">
          <cell r="B170">
            <v>414</v>
          </cell>
          <cell r="E170">
            <v>1.75</v>
          </cell>
          <cell r="J170">
            <v>1.2</v>
          </cell>
          <cell r="K170">
            <v>1.45</v>
          </cell>
          <cell r="AB170">
            <v>1.2</v>
          </cell>
          <cell r="AD170">
            <v>0.7</v>
          </cell>
          <cell r="AQ170">
            <v>5</v>
          </cell>
          <cell r="AR170">
            <v>6.3000000000000007</v>
          </cell>
          <cell r="AS170">
            <v>1.2600000000000002</v>
          </cell>
          <cell r="AT170">
            <v>0.7</v>
          </cell>
          <cell r="AU170">
            <v>1.75</v>
          </cell>
        </row>
        <row r="171">
          <cell r="B171" t="str">
            <v>SUPPLIES</v>
          </cell>
          <cell r="AQ171">
            <v>0</v>
          </cell>
        </row>
        <row r="172">
          <cell r="B172">
            <v>421</v>
          </cell>
          <cell r="D172">
            <v>6.5</v>
          </cell>
          <cell r="E172">
            <v>6.5</v>
          </cell>
          <cell r="I172">
            <v>20</v>
          </cell>
          <cell r="J172">
            <v>3.95</v>
          </cell>
          <cell r="AB172">
            <v>5.95</v>
          </cell>
          <cell r="AC172">
            <v>6.5</v>
          </cell>
          <cell r="AD172">
            <v>7.5</v>
          </cell>
          <cell r="AQ172">
            <v>7</v>
          </cell>
          <cell r="AR172">
            <v>56.900000000000006</v>
          </cell>
          <cell r="AS172">
            <v>8.1285714285714299</v>
          </cell>
          <cell r="AT172">
            <v>3.95</v>
          </cell>
          <cell r="AU172">
            <v>20</v>
          </cell>
        </row>
        <row r="173">
          <cell r="B173">
            <v>985</v>
          </cell>
          <cell r="E173">
            <v>89.95</v>
          </cell>
          <cell r="I173">
            <v>45</v>
          </cell>
          <cell r="J173">
            <v>40</v>
          </cell>
          <cell r="K173">
            <v>55</v>
          </cell>
          <cell r="AB173">
            <v>40</v>
          </cell>
          <cell r="AQ173">
            <v>5</v>
          </cell>
          <cell r="AR173">
            <v>269.95</v>
          </cell>
          <cell r="AS173">
            <v>53.989999999999995</v>
          </cell>
          <cell r="AT173">
            <v>40</v>
          </cell>
          <cell r="AU173">
            <v>89.95</v>
          </cell>
        </row>
        <row r="174">
          <cell r="B174">
            <v>986</v>
          </cell>
          <cell r="E174">
            <v>79.95</v>
          </cell>
          <cell r="J174">
            <v>59.5</v>
          </cell>
          <cell r="M174">
            <v>49</v>
          </cell>
          <cell r="AB174">
            <v>39.5</v>
          </cell>
          <cell r="AQ174">
            <v>4</v>
          </cell>
          <cell r="AR174">
            <v>227.95</v>
          </cell>
          <cell r="AS174">
            <v>56.987499999999997</v>
          </cell>
          <cell r="AT174">
            <v>39.5</v>
          </cell>
          <cell r="AU174">
            <v>79.95</v>
          </cell>
        </row>
        <row r="175">
          <cell r="B175" t="str">
            <v>FOOTWEAR</v>
          </cell>
          <cell r="AQ175">
            <v>0</v>
          </cell>
        </row>
        <row r="176">
          <cell r="AQ176">
            <v>0</v>
          </cell>
        </row>
        <row r="177">
          <cell r="B177">
            <v>501</v>
          </cell>
          <cell r="AP177">
            <v>246</v>
          </cell>
          <cell r="AQ177">
            <v>1</v>
          </cell>
          <cell r="AR177">
            <v>246</v>
          </cell>
          <cell r="AS177">
            <v>246</v>
          </cell>
          <cell r="AT177">
            <v>246</v>
          </cell>
          <cell r="AU177">
            <v>246</v>
          </cell>
        </row>
        <row r="178">
          <cell r="B178">
            <v>502</v>
          </cell>
          <cell r="AP178">
            <v>400</v>
          </cell>
          <cell r="AQ178">
            <v>1</v>
          </cell>
          <cell r="AR178">
            <v>400</v>
          </cell>
          <cell r="AS178">
            <v>400</v>
          </cell>
          <cell r="AT178">
            <v>400</v>
          </cell>
          <cell r="AU178">
            <v>400</v>
          </cell>
        </row>
        <row r="179">
          <cell r="B179">
            <v>503</v>
          </cell>
          <cell r="AP179">
            <v>3</v>
          </cell>
          <cell r="AQ179">
            <v>1</v>
          </cell>
          <cell r="AR179">
            <v>3</v>
          </cell>
          <cell r="AS179">
            <v>3</v>
          </cell>
          <cell r="AT179">
            <v>3</v>
          </cell>
          <cell r="AU179">
            <v>3</v>
          </cell>
        </row>
        <row r="180">
          <cell r="B180">
            <v>504</v>
          </cell>
          <cell r="AP180">
            <v>1.5</v>
          </cell>
          <cell r="AQ180">
            <v>1</v>
          </cell>
          <cell r="AR180">
            <v>1.5</v>
          </cell>
          <cell r="AS180">
            <v>1.5</v>
          </cell>
          <cell r="AT180">
            <v>1.5</v>
          </cell>
          <cell r="AU180">
            <v>1.5</v>
          </cell>
        </row>
        <row r="181">
          <cell r="B181" t="str">
            <v>TRAVEL</v>
          </cell>
          <cell r="AQ181">
            <v>0</v>
          </cell>
        </row>
        <row r="182">
          <cell r="B182">
            <v>511</v>
          </cell>
          <cell r="AP182">
            <v>2022</v>
          </cell>
          <cell r="AQ182">
            <v>1</v>
          </cell>
          <cell r="AR182">
            <v>2022</v>
          </cell>
          <cell r="AS182">
            <v>2022</v>
          </cell>
          <cell r="AT182">
            <v>2022</v>
          </cell>
          <cell r="AU182">
            <v>2022</v>
          </cell>
        </row>
        <row r="183">
          <cell r="B183" t="str">
            <v>OVERSEAS</v>
          </cell>
          <cell r="AQ183">
            <v>0</v>
          </cell>
        </row>
        <row r="184">
          <cell r="B184">
            <v>521</v>
          </cell>
          <cell r="U184">
            <v>3650</v>
          </cell>
          <cell r="AQ184">
            <v>1</v>
          </cell>
          <cell r="AR184">
            <v>3650</v>
          </cell>
          <cell r="AS184">
            <v>3650</v>
          </cell>
          <cell r="AT184">
            <v>3650</v>
          </cell>
          <cell r="AU184">
            <v>3650</v>
          </cell>
        </row>
        <row r="185">
          <cell r="B185">
            <v>522</v>
          </cell>
          <cell r="T185">
            <v>26113</v>
          </cell>
          <cell r="U185">
            <v>21995</v>
          </cell>
          <cell r="AQ185">
            <v>2</v>
          </cell>
          <cell r="AR185">
            <v>48108</v>
          </cell>
          <cell r="AS185">
            <v>24054</v>
          </cell>
          <cell r="AT185">
            <v>21995</v>
          </cell>
          <cell r="AU185">
            <v>26113</v>
          </cell>
        </row>
        <row r="186">
          <cell r="B186" t="str">
            <v>VEHICLES</v>
          </cell>
          <cell r="AQ186">
            <v>0</v>
          </cell>
        </row>
        <row r="187">
          <cell r="B187">
            <v>523</v>
          </cell>
          <cell r="E187">
            <v>1.1399999999999999</v>
          </cell>
          <cell r="H187">
            <v>1.1000000000000001</v>
          </cell>
          <cell r="Z187">
            <v>1.1000000000000001</v>
          </cell>
          <cell r="AA187">
            <v>1.1399999999999999</v>
          </cell>
          <cell r="AD187">
            <v>1.1399999999999999</v>
          </cell>
          <cell r="AE187">
            <v>1.1000000000000001</v>
          </cell>
          <cell r="AG187">
            <v>1.1399999999999999</v>
          </cell>
          <cell r="AQ187">
            <v>7</v>
          </cell>
          <cell r="AR187">
            <v>7.86</v>
          </cell>
          <cell r="AS187">
            <v>1.122857142857143</v>
          </cell>
          <cell r="AT187">
            <v>1.1000000000000001</v>
          </cell>
          <cell r="AU187">
            <v>1.1399999999999999</v>
          </cell>
        </row>
        <row r="188">
          <cell r="B188">
            <v>524</v>
          </cell>
          <cell r="E188">
            <v>1.1599999999999999</v>
          </cell>
          <cell r="H188">
            <v>1.1200000000000001</v>
          </cell>
          <cell r="AQ188">
            <v>2</v>
          </cell>
          <cell r="AR188">
            <v>2.2800000000000002</v>
          </cell>
          <cell r="AS188">
            <v>1.1400000000000001</v>
          </cell>
          <cell r="AT188">
            <v>1.1200000000000001</v>
          </cell>
          <cell r="AU188">
            <v>1.1599999999999999</v>
          </cell>
        </row>
        <row r="189">
          <cell r="B189">
            <v>525</v>
          </cell>
          <cell r="E189">
            <v>6.5</v>
          </cell>
          <cell r="H189">
            <v>3.5</v>
          </cell>
          <cell r="P189">
            <v>6</v>
          </cell>
          <cell r="T189">
            <v>6.5</v>
          </cell>
          <cell r="U189">
            <v>7</v>
          </cell>
          <cell r="AD189">
            <v>6.5</v>
          </cell>
          <cell r="AG189">
            <v>6</v>
          </cell>
          <cell r="AQ189">
            <v>7</v>
          </cell>
          <cell r="AR189">
            <v>42</v>
          </cell>
          <cell r="AS189">
            <v>6</v>
          </cell>
          <cell r="AT189">
            <v>3.5</v>
          </cell>
          <cell r="AU189">
            <v>7</v>
          </cell>
        </row>
        <row r="190">
          <cell r="B190" t="str">
            <v>FUEL</v>
          </cell>
          <cell r="AQ190">
            <v>0</v>
          </cell>
        </row>
        <row r="191">
          <cell r="B191">
            <v>526</v>
          </cell>
          <cell r="E191">
            <v>13.5</v>
          </cell>
          <cell r="H191">
            <v>16</v>
          </cell>
          <cell r="P191">
            <v>15.5</v>
          </cell>
          <cell r="T191">
            <v>12</v>
          </cell>
          <cell r="U191">
            <v>12</v>
          </cell>
          <cell r="AD191">
            <v>14.6</v>
          </cell>
          <cell r="AG191">
            <v>14</v>
          </cell>
          <cell r="AQ191">
            <v>7</v>
          </cell>
          <cell r="AR191">
            <v>97.6</v>
          </cell>
          <cell r="AS191">
            <v>13.942857142857141</v>
          </cell>
          <cell r="AT191">
            <v>12</v>
          </cell>
          <cell r="AU191">
            <v>16</v>
          </cell>
        </row>
        <row r="192">
          <cell r="B192">
            <v>527</v>
          </cell>
          <cell r="T192">
            <v>25</v>
          </cell>
          <cell r="U192">
            <v>30.8</v>
          </cell>
          <cell r="AQ192">
            <v>2</v>
          </cell>
          <cell r="AR192">
            <v>55.8</v>
          </cell>
          <cell r="AS192">
            <v>27.9</v>
          </cell>
          <cell r="AT192">
            <v>25</v>
          </cell>
          <cell r="AU192">
            <v>30.8</v>
          </cell>
        </row>
        <row r="193">
          <cell r="B193">
            <v>530</v>
          </cell>
          <cell r="AP193">
            <v>21</v>
          </cell>
          <cell r="AQ193">
            <v>1</v>
          </cell>
          <cell r="AR193">
            <v>21</v>
          </cell>
          <cell r="AS193">
            <v>21</v>
          </cell>
          <cell r="AT193">
            <v>21</v>
          </cell>
          <cell r="AU193">
            <v>21</v>
          </cell>
        </row>
        <row r="194">
          <cell r="B194">
            <v>531</v>
          </cell>
          <cell r="AP194">
            <v>10</v>
          </cell>
          <cell r="AQ194">
            <v>1</v>
          </cell>
          <cell r="AR194">
            <v>10</v>
          </cell>
          <cell r="AS194">
            <v>10</v>
          </cell>
          <cell r="AT194">
            <v>10</v>
          </cell>
          <cell r="AU194">
            <v>10</v>
          </cell>
        </row>
        <row r="195">
          <cell r="B195">
            <v>532</v>
          </cell>
          <cell r="T195">
            <v>16</v>
          </cell>
          <cell r="AP195">
            <v>12</v>
          </cell>
          <cell r="AQ195">
            <v>2</v>
          </cell>
          <cell r="AR195">
            <v>28</v>
          </cell>
          <cell r="AS195">
            <v>14</v>
          </cell>
          <cell r="AT195">
            <v>12</v>
          </cell>
          <cell r="AU195">
            <v>16</v>
          </cell>
        </row>
        <row r="196">
          <cell r="B196">
            <v>533</v>
          </cell>
          <cell r="AP196">
            <v>649.71</v>
          </cell>
          <cell r="AQ196">
            <v>1</v>
          </cell>
          <cell r="AR196">
            <v>649.71</v>
          </cell>
          <cell r="AS196">
            <v>649.71</v>
          </cell>
          <cell r="AT196">
            <v>649.71</v>
          </cell>
          <cell r="AU196">
            <v>649.71</v>
          </cell>
        </row>
        <row r="197">
          <cell r="B197">
            <v>534</v>
          </cell>
          <cell r="AP197">
            <v>20</v>
          </cell>
          <cell r="AQ197">
            <v>1</v>
          </cell>
          <cell r="AR197">
            <v>20</v>
          </cell>
          <cell r="AS197">
            <v>20</v>
          </cell>
          <cell r="AT197">
            <v>20</v>
          </cell>
          <cell r="AU197">
            <v>20</v>
          </cell>
        </row>
        <row r="198">
          <cell r="B198" t="str">
            <v>EXPENSES</v>
          </cell>
          <cell r="AQ198">
            <v>0</v>
          </cell>
        </row>
        <row r="199">
          <cell r="AQ199">
            <v>0</v>
          </cell>
        </row>
        <row r="200">
          <cell r="B200">
            <v>601</v>
          </cell>
          <cell r="C200">
            <v>4.5</v>
          </cell>
          <cell r="D200">
            <v>4.2</v>
          </cell>
          <cell r="E200">
            <v>4.7</v>
          </cell>
          <cell r="F200">
            <v>4.8</v>
          </cell>
          <cell r="L200">
            <v>4.5999999999999996</v>
          </cell>
          <cell r="V200">
            <v>4.5999999999999996</v>
          </cell>
          <cell r="X200">
            <v>4.5</v>
          </cell>
          <cell r="Y200">
            <v>4.8</v>
          </cell>
          <cell r="Z200">
            <v>6</v>
          </cell>
          <cell r="AC200">
            <v>4.5</v>
          </cell>
          <cell r="AD200">
            <v>4.8</v>
          </cell>
          <cell r="AE200">
            <v>5</v>
          </cell>
          <cell r="AG200">
            <v>4.8499999999999996</v>
          </cell>
          <cell r="AH200">
            <v>4.5999999999999996</v>
          </cell>
          <cell r="AQ200">
            <v>14</v>
          </cell>
          <cell r="AR200">
            <v>66.449999999999989</v>
          </cell>
          <cell r="AS200">
            <v>4.746428571428571</v>
          </cell>
          <cell r="AT200">
            <v>4.2</v>
          </cell>
          <cell r="AU200">
            <v>6</v>
          </cell>
        </row>
        <row r="201">
          <cell r="B201">
            <v>602</v>
          </cell>
          <cell r="C201">
            <v>4.9000000000000004</v>
          </cell>
          <cell r="D201">
            <v>4.5999999999999996</v>
          </cell>
          <cell r="E201">
            <v>5.0999999999999996</v>
          </cell>
          <cell r="F201">
            <v>5.2</v>
          </cell>
          <cell r="L201">
            <v>4.9000000000000004</v>
          </cell>
          <cell r="X201">
            <v>5.2</v>
          </cell>
          <cell r="Y201">
            <v>5.3</v>
          </cell>
          <cell r="Z201">
            <v>6.5</v>
          </cell>
          <cell r="AC201">
            <v>4.5</v>
          </cell>
          <cell r="AD201">
            <v>5.25</v>
          </cell>
          <cell r="AE201">
            <v>5.35</v>
          </cell>
          <cell r="AG201">
            <v>5.3</v>
          </cell>
          <cell r="AH201">
            <v>5.2</v>
          </cell>
          <cell r="AQ201">
            <v>13</v>
          </cell>
          <cell r="AR201">
            <v>67.3</v>
          </cell>
          <cell r="AS201">
            <v>5.1769230769230763</v>
          </cell>
          <cell r="AT201">
            <v>4.5</v>
          </cell>
          <cell r="AU201">
            <v>6.5</v>
          </cell>
        </row>
        <row r="202">
          <cell r="B202" t="str">
            <v>TOBACCO</v>
          </cell>
          <cell r="AQ202">
            <v>0</v>
          </cell>
        </row>
        <row r="203">
          <cell r="B203">
            <v>611</v>
          </cell>
          <cell r="C203">
            <v>4.0999999999999996</v>
          </cell>
          <cell r="L203">
            <v>3.7</v>
          </cell>
          <cell r="V203">
            <v>3.15</v>
          </cell>
          <cell r="X203">
            <v>4</v>
          </cell>
          <cell r="Z203">
            <v>4</v>
          </cell>
          <cell r="AD203">
            <v>3.9</v>
          </cell>
          <cell r="AE203">
            <v>3.5</v>
          </cell>
          <cell r="AG203">
            <v>3.7</v>
          </cell>
          <cell r="AQ203">
            <v>8</v>
          </cell>
          <cell r="AR203">
            <v>30.049999999999997</v>
          </cell>
          <cell r="AS203">
            <v>3.7562499999999996</v>
          </cell>
          <cell r="AT203">
            <v>3.15</v>
          </cell>
          <cell r="AU203">
            <v>4.0999999999999996</v>
          </cell>
        </row>
        <row r="204">
          <cell r="B204">
            <v>612</v>
          </cell>
          <cell r="C204">
            <v>38.9</v>
          </cell>
          <cell r="V204">
            <v>29.95</v>
          </cell>
          <cell r="X204">
            <v>42</v>
          </cell>
          <cell r="AD204">
            <v>34.5</v>
          </cell>
          <cell r="AG204">
            <v>44.8</v>
          </cell>
          <cell r="AQ204">
            <v>5</v>
          </cell>
          <cell r="AR204">
            <v>190.14999999999998</v>
          </cell>
          <cell r="AS204">
            <v>38.029999999999994</v>
          </cell>
          <cell r="AT204">
            <v>29.95</v>
          </cell>
          <cell r="AU204">
            <v>44.8</v>
          </cell>
        </row>
        <row r="205">
          <cell r="B205" t="str">
            <v>ALCOHOL</v>
          </cell>
          <cell r="AQ205">
            <v>0</v>
          </cell>
        </row>
        <row r="206">
          <cell r="AQ206">
            <v>0</v>
          </cell>
        </row>
        <row r="207">
          <cell r="B207">
            <v>701</v>
          </cell>
          <cell r="C207">
            <v>4.2</v>
          </cell>
          <cell r="E207">
            <v>3.75</v>
          </cell>
          <cell r="L207">
            <v>3.8</v>
          </cell>
          <cell r="X207">
            <v>3.4</v>
          </cell>
          <cell r="Z207">
            <v>3.5</v>
          </cell>
          <cell r="AD207">
            <v>3.7</v>
          </cell>
          <cell r="AE207">
            <v>4.1500000000000004</v>
          </cell>
          <cell r="AF207">
            <v>4.9000000000000004</v>
          </cell>
          <cell r="AG207">
            <v>4.0999999999999996</v>
          </cell>
          <cell r="AH207">
            <v>3</v>
          </cell>
          <cell r="AQ207">
            <v>10</v>
          </cell>
          <cell r="AR207">
            <v>38.5</v>
          </cell>
          <cell r="AS207">
            <v>3.85</v>
          </cell>
          <cell r="AT207">
            <v>3</v>
          </cell>
          <cell r="AU207">
            <v>4.9000000000000004</v>
          </cell>
        </row>
        <row r="208">
          <cell r="B208">
            <v>702</v>
          </cell>
          <cell r="C208">
            <v>1.5</v>
          </cell>
          <cell r="E208">
            <v>2.2000000000000002</v>
          </cell>
          <cell r="L208">
            <v>2</v>
          </cell>
          <cell r="X208">
            <v>2.5</v>
          </cell>
          <cell r="Y208">
            <v>2.4</v>
          </cell>
          <cell r="Z208">
            <v>3.8</v>
          </cell>
          <cell r="AC208">
            <v>2.5</v>
          </cell>
          <cell r="AD208">
            <v>2.4</v>
          </cell>
          <cell r="AE208">
            <v>2.5</v>
          </cell>
          <cell r="AF208">
            <v>2.5</v>
          </cell>
          <cell r="AG208">
            <v>2.4</v>
          </cell>
          <cell r="AH208">
            <v>2.5</v>
          </cell>
          <cell r="AQ208">
            <v>12</v>
          </cell>
          <cell r="AR208">
            <v>29.199999999999996</v>
          </cell>
          <cell r="AS208">
            <v>2.4333333333333331</v>
          </cell>
          <cell r="AT208">
            <v>1.5</v>
          </cell>
          <cell r="AU208">
            <v>3.8</v>
          </cell>
        </row>
        <row r="209">
          <cell r="B209">
            <v>704</v>
          </cell>
          <cell r="E209">
            <v>85</v>
          </cell>
          <cell r="AQ209">
            <v>1</v>
          </cell>
          <cell r="AR209">
            <v>85</v>
          </cell>
          <cell r="AS209">
            <v>85</v>
          </cell>
          <cell r="AT209">
            <v>85</v>
          </cell>
          <cell r="AU209">
            <v>85</v>
          </cell>
        </row>
        <row r="210">
          <cell r="B210">
            <v>706</v>
          </cell>
          <cell r="C210">
            <v>1</v>
          </cell>
          <cell r="D210">
            <v>0.8</v>
          </cell>
          <cell r="E210">
            <v>0.75</v>
          </cell>
          <cell r="G210">
            <v>0.7</v>
          </cell>
          <cell r="L210">
            <v>0.8</v>
          </cell>
          <cell r="X210">
            <v>1</v>
          </cell>
          <cell r="Y210">
            <v>0.9</v>
          </cell>
          <cell r="Z210">
            <v>1.2</v>
          </cell>
          <cell r="AC210">
            <v>1</v>
          </cell>
          <cell r="AD210">
            <v>1</v>
          </cell>
          <cell r="AE210">
            <v>1.1000000000000001</v>
          </cell>
          <cell r="AF210">
            <v>0.85</v>
          </cell>
          <cell r="AG210">
            <v>0.85</v>
          </cell>
          <cell r="AH210">
            <v>1.4</v>
          </cell>
          <cell r="AQ210">
            <v>14</v>
          </cell>
          <cell r="AR210">
            <v>13.35</v>
          </cell>
          <cell r="AS210">
            <v>0.95357142857142851</v>
          </cell>
          <cell r="AT210">
            <v>0.7</v>
          </cell>
          <cell r="AU210">
            <v>1.4</v>
          </cell>
        </row>
        <row r="211">
          <cell r="B211">
            <v>707</v>
          </cell>
          <cell r="C211">
            <v>4.3</v>
          </cell>
          <cell r="D211">
            <v>4.8499999999999996</v>
          </cell>
          <cell r="E211">
            <v>3.2</v>
          </cell>
          <cell r="G211">
            <v>2.8</v>
          </cell>
          <cell r="L211">
            <v>3.65</v>
          </cell>
          <cell r="X211">
            <v>3.9</v>
          </cell>
          <cell r="Y211">
            <v>4.5</v>
          </cell>
          <cell r="AC211">
            <v>4.3</v>
          </cell>
          <cell r="AD211">
            <v>4</v>
          </cell>
          <cell r="AE211">
            <v>4.95</v>
          </cell>
          <cell r="AF211">
            <v>3.45</v>
          </cell>
          <cell r="AG211">
            <v>3.9</v>
          </cell>
          <cell r="AH211">
            <v>3.8</v>
          </cell>
          <cell r="AQ211">
            <v>13</v>
          </cell>
          <cell r="AR211">
            <v>51.6</v>
          </cell>
          <cell r="AS211">
            <v>3.9692307692307693</v>
          </cell>
          <cell r="AT211">
            <v>2.8</v>
          </cell>
          <cell r="AU211">
            <v>4.95</v>
          </cell>
        </row>
        <row r="212">
          <cell r="B212">
            <v>708</v>
          </cell>
          <cell r="C212">
            <v>3.2</v>
          </cell>
          <cell r="D212">
            <v>3.25</v>
          </cell>
          <cell r="E212">
            <v>3.6</v>
          </cell>
          <cell r="G212">
            <v>2.85</v>
          </cell>
          <cell r="L212">
            <v>3.3</v>
          </cell>
          <cell r="X212">
            <v>3.9</v>
          </cell>
          <cell r="Y212">
            <v>3.65</v>
          </cell>
          <cell r="Z212">
            <v>2.95</v>
          </cell>
          <cell r="AC212">
            <v>3.8</v>
          </cell>
          <cell r="AD212">
            <v>2.7</v>
          </cell>
          <cell r="AE212">
            <v>3.4</v>
          </cell>
          <cell r="AF212">
            <v>3.45</v>
          </cell>
          <cell r="AG212">
            <v>2.1</v>
          </cell>
          <cell r="AH212">
            <v>3.8</v>
          </cell>
          <cell r="AQ212">
            <v>14</v>
          </cell>
          <cell r="AR212">
            <v>45.949999999999996</v>
          </cell>
          <cell r="AS212">
            <v>3.282142857142857</v>
          </cell>
          <cell r="AT212">
            <v>2.1</v>
          </cell>
          <cell r="AU212">
            <v>3.9</v>
          </cell>
        </row>
        <row r="213">
          <cell r="B213">
            <v>709</v>
          </cell>
          <cell r="C213">
            <v>2.9</v>
          </cell>
          <cell r="D213">
            <v>5.6</v>
          </cell>
          <cell r="E213">
            <v>2.7</v>
          </cell>
          <cell r="G213">
            <v>2.5499999999999998</v>
          </cell>
          <cell r="L213">
            <v>4.5</v>
          </cell>
          <cell r="X213">
            <v>3</v>
          </cell>
          <cell r="Y213">
            <v>3.5</v>
          </cell>
          <cell r="Z213">
            <v>4.95</v>
          </cell>
          <cell r="AC213">
            <v>3.6</v>
          </cell>
          <cell r="AD213">
            <v>3.5</v>
          </cell>
          <cell r="AE213">
            <v>3.5</v>
          </cell>
          <cell r="AF213">
            <v>3</v>
          </cell>
          <cell r="AG213">
            <v>3</v>
          </cell>
          <cell r="AH213">
            <v>3</v>
          </cell>
          <cell r="AQ213">
            <v>14</v>
          </cell>
          <cell r="AR213">
            <v>49.3</v>
          </cell>
          <cell r="AS213">
            <v>3.5214285714285714</v>
          </cell>
          <cell r="AT213">
            <v>2.5499999999999998</v>
          </cell>
          <cell r="AU213">
            <v>5.6</v>
          </cell>
        </row>
        <row r="214">
          <cell r="B214" t="str">
            <v>MEDICINES</v>
          </cell>
          <cell r="AQ214">
            <v>0</v>
          </cell>
        </row>
        <row r="215">
          <cell r="B215">
            <v>711</v>
          </cell>
          <cell r="E215">
            <v>1.95</v>
          </cell>
          <cell r="I215">
            <v>1.8</v>
          </cell>
          <cell r="J215">
            <v>6.5</v>
          </cell>
          <cell r="AQ215">
            <v>3</v>
          </cell>
          <cell r="AR215">
            <v>10.25</v>
          </cell>
          <cell r="AS215">
            <v>3.4166666666666665</v>
          </cell>
          <cell r="AT215">
            <v>1.8</v>
          </cell>
          <cell r="AU215">
            <v>6.5</v>
          </cell>
        </row>
        <row r="216">
          <cell r="B216">
            <v>712</v>
          </cell>
          <cell r="E216">
            <v>148</v>
          </cell>
          <cell r="I216">
            <v>199</v>
          </cell>
          <cell r="AD216">
            <v>145</v>
          </cell>
          <cell r="AQ216">
            <v>3</v>
          </cell>
          <cell r="AR216">
            <v>492</v>
          </cell>
          <cell r="AS216">
            <v>164</v>
          </cell>
          <cell r="AT216">
            <v>145</v>
          </cell>
          <cell r="AU216">
            <v>199</v>
          </cell>
        </row>
        <row r="217">
          <cell r="B217">
            <v>713</v>
          </cell>
          <cell r="E217">
            <v>47.5</v>
          </cell>
          <cell r="I217">
            <v>25</v>
          </cell>
          <cell r="J217">
            <v>25</v>
          </cell>
          <cell r="AQ217">
            <v>3</v>
          </cell>
          <cell r="AR217">
            <v>97.5</v>
          </cell>
          <cell r="AS217">
            <v>32.5</v>
          </cell>
          <cell r="AT217">
            <v>25</v>
          </cell>
          <cell r="AU217">
            <v>47.5</v>
          </cell>
        </row>
        <row r="218">
          <cell r="B218">
            <v>714</v>
          </cell>
          <cell r="C218">
            <v>1.25</v>
          </cell>
          <cell r="E218">
            <v>1</v>
          </cell>
          <cell r="G218">
            <v>0.85</v>
          </cell>
          <cell r="L218">
            <v>1.7</v>
          </cell>
          <cell r="X218">
            <v>1.3</v>
          </cell>
          <cell r="Y218">
            <v>1.1000000000000001</v>
          </cell>
          <cell r="Z218">
            <v>1.85</v>
          </cell>
          <cell r="AE218">
            <v>1.95</v>
          </cell>
          <cell r="AF218">
            <v>2</v>
          </cell>
          <cell r="AG218">
            <v>1.4</v>
          </cell>
          <cell r="AH218">
            <v>1.2</v>
          </cell>
          <cell r="AQ218">
            <v>11</v>
          </cell>
          <cell r="AR218">
            <v>15.599999999999998</v>
          </cell>
          <cell r="AS218">
            <v>1.418181818181818</v>
          </cell>
          <cell r="AT218">
            <v>0.85</v>
          </cell>
          <cell r="AU218">
            <v>2</v>
          </cell>
        </row>
        <row r="219">
          <cell r="B219">
            <v>715</v>
          </cell>
          <cell r="C219">
            <v>4.9000000000000004</v>
          </cell>
          <cell r="E219">
            <v>4.3</v>
          </cell>
          <cell r="G219">
            <v>2</v>
          </cell>
          <cell r="L219">
            <v>3.95</v>
          </cell>
          <cell r="X219">
            <v>5.8</v>
          </cell>
          <cell r="Y219">
            <v>5.4</v>
          </cell>
          <cell r="AD219">
            <v>4.8</v>
          </cell>
          <cell r="AE219">
            <v>4.8499999999999996</v>
          </cell>
          <cell r="AF219">
            <v>4.9000000000000004</v>
          </cell>
          <cell r="AG219">
            <v>3.7</v>
          </cell>
          <cell r="AH219">
            <v>5.5</v>
          </cell>
          <cell r="AQ219">
            <v>11</v>
          </cell>
          <cell r="AR219">
            <v>50.1</v>
          </cell>
          <cell r="AS219">
            <v>4.5545454545454547</v>
          </cell>
          <cell r="AT219">
            <v>2</v>
          </cell>
          <cell r="AU219">
            <v>5.8</v>
          </cell>
        </row>
        <row r="220">
          <cell r="B220" t="str">
            <v>PERSONAL</v>
          </cell>
          <cell r="AQ220">
            <v>0</v>
          </cell>
        </row>
        <row r="221">
          <cell r="B221">
            <v>720</v>
          </cell>
          <cell r="C221">
            <v>0.6</v>
          </cell>
          <cell r="D221">
            <v>0.6</v>
          </cell>
          <cell r="E221">
            <v>0.6</v>
          </cell>
          <cell r="L221">
            <v>0.6</v>
          </cell>
          <cell r="W221">
            <v>0.6</v>
          </cell>
          <cell r="X221">
            <v>0.6</v>
          </cell>
          <cell r="Y221">
            <v>0.6</v>
          </cell>
          <cell r="Z221">
            <v>0.6</v>
          </cell>
          <cell r="AC221">
            <v>0.6</v>
          </cell>
          <cell r="AD221">
            <v>0.6</v>
          </cell>
          <cell r="AE221">
            <v>0.6</v>
          </cell>
          <cell r="AF221">
            <v>0.6</v>
          </cell>
          <cell r="AG221">
            <v>0.6</v>
          </cell>
          <cell r="AH221">
            <v>0.6</v>
          </cell>
          <cell r="AQ221">
            <v>14</v>
          </cell>
          <cell r="AR221">
            <v>8.3999999999999986</v>
          </cell>
          <cell r="AS221">
            <v>0.59999999999999987</v>
          </cell>
          <cell r="AT221">
            <v>0.6</v>
          </cell>
          <cell r="AU221">
            <v>0.6</v>
          </cell>
        </row>
        <row r="222">
          <cell r="B222">
            <v>723</v>
          </cell>
          <cell r="E222">
            <v>4.5</v>
          </cell>
          <cell r="W222">
            <v>4.9000000000000004</v>
          </cell>
          <cell r="AQ222">
            <v>2</v>
          </cell>
          <cell r="AR222">
            <v>9.4</v>
          </cell>
          <cell r="AS222">
            <v>4.7</v>
          </cell>
          <cell r="AT222">
            <v>4.5</v>
          </cell>
          <cell r="AU222">
            <v>4.9000000000000004</v>
          </cell>
        </row>
        <row r="223">
          <cell r="B223">
            <v>724</v>
          </cell>
          <cell r="E223">
            <v>1.5</v>
          </cell>
          <cell r="W223">
            <v>1.5</v>
          </cell>
          <cell r="AC223">
            <v>2</v>
          </cell>
          <cell r="AD223">
            <v>2</v>
          </cell>
          <cell r="AH223">
            <v>2</v>
          </cell>
          <cell r="AQ223">
            <v>5</v>
          </cell>
          <cell r="AR223">
            <v>9</v>
          </cell>
          <cell r="AS223">
            <v>1.8</v>
          </cell>
          <cell r="AT223">
            <v>1.5</v>
          </cell>
          <cell r="AU223">
            <v>2</v>
          </cell>
        </row>
        <row r="224">
          <cell r="B224">
            <v>725</v>
          </cell>
          <cell r="W224">
            <v>5.6</v>
          </cell>
          <cell r="AQ224">
            <v>1</v>
          </cell>
          <cell r="AR224">
            <v>5.6</v>
          </cell>
          <cell r="AS224">
            <v>5.6</v>
          </cell>
          <cell r="AT224">
            <v>5.6</v>
          </cell>
          <cell r="AU224">
            <v>5.6</v>
          </cell>
        </row>
        <row r="225">
          <cell r="B225">
            <v>726</v>
          </cell>
          <cell r="C225">
            <v>0.6</v>
          </cell>
          <cell r="E225">
            <v>0.8</v>
          </cell>
          <cell r="W225">
            <v>0.6</v>
          </cell>
          <cell r="X225">
            <v>0.7</v>
          </cell>
          <cell r="Y225">
            <v>0.7</v>
          </cell>
          <cell r="Z225">
            <v>1.5</v>
          </cell>
          <cell r="AA225">
            <v>0.5</v>
          </cell>
          <cell r="AC225">
            <v>0.7</v>
          </cell>
          <cell r="AD225">
            <v>0.7</v>
          </cell>
          <cell r="AE225">
            <v>1.1000000000000001</v>
          </cell>
          <cell r="AF225">
            <v>0.9</v>
          </cell>
          <cell r="AG225">
            <v>0.85</v>
          </cell>
          <cell r="AH225">
            <v>2.7</v>
          </cell>
          <cell r="AQ225">
            <v>13</v>
          </cell>
          <cell r="AR225">
            <v>12.350000000000001</v>
          </cell>
          <cell r="AS225">
            <v>0.95000000000000007</v>
          </cell>
          <cell r="AT225">
            <v>0.5</v>
          </cell>
          <cell r="AU225">
            <v>2.7</v>
          </cell>
        </row>
        <row r="226">
          <cell r="B226">
            <v>728</v>
          </cell>
          <cell r="E226">
            <v>77.95</v>
          </cell>
          <cell r="I226">
            <v>79.989999999999995</v>
          </cell>
          <cell r="AQ226">
            <v>2</v>
          </cell>
          <cell r="AR226">
            <v>157.94</v>
          </cell>
          <cell r="AS226">
            <v>78.97</v>
          </cell>
          <cell r="AT226">
            <v>77.95</v>
          </cell>
          <cell r="AU226">
            <v>79.989999999999995</v>
          </cell>
        </row>
        <row r="227">
          <cell r="B227" t="str">
            <v>PRODUCTS</v>
          </cell>
          <cell r="AQ227">
            <v>0</v>
          </cell>
        </row>
        <row r="228">
          <cell r="B228">
            <v>741</v>
          </cell>
          <cell r="C228">
            <v>8.5</v>
          </cell>
          <cell r="E228">
            <v>7.85</v>
          </cell>
          <cell r="G228">
            <v>6.95</v>
          </cell>
          <cell r="I228">
            <v>7.75</v>
          </cell>
          <cell r="AC228">
            <v>8.5</v>
          </cell>
          <cell r="AD228">
            <v>9.5</v>
          </cell>
          <cell r="AF228">
            <v>9.15</v>
          </cell>
          <cell r="AG228">
            <v>9.6</v>
          </cell>
          <cell r="AQ228">
            <v>8</v>
          </cell>
          <cell r="AR228">
            <v>67.8</v>
          </cell>
          <cell r="AS228">
            <v>8.4749999999999996</v>
          </cell>
          <cell r="AT228">
            <v>6.95</v>
          </cell>
          <cell r="AU228">
            <v>9.6</v>
          </cell>
        </row>
        <row r="229">
          <cell r="B229">
            <v>742</v>
          </cell>
          <cell r="E229">
            <v>49.5</v>
          </cell>
          <cell r="AQ229">
            <v>1</v>
          </cell>
          <cell r="AR229">
            <v>49.5</v>
          </cell>
          <cell r="AS229">
            <v>49.5</v>
          </cell>
          <cell r="AT229">
            <v>49.5</v>
          </cell>
          <cell r="AU229">
            <v>49.5</v>
          </cell>
        </row>
        <row r="230">
          <cell r="B230">
            <v>743</v>
          </cell>
          <cell r="D230">
            <v>11.95</v>
          </cell>
          <cell r="E230">
            <v>7.95</v>
          </cell>
          <cell r="G230">
            <v>11.95</v>
          </cell>
          <cell r="I230">
            <v>4</v>
          </cell>
          <cell r="AQ230">
            <v>4</v>
          </cell>
          <cell r="AR230">
            <v>35.849999999999994</v>
          </cell>
          <cell r="AS230">
            <v>8.9624999999999986</v>
          </cell>
          <cell r="AT230">
            <v>4</v>
          </cell>
          <cell r="AU230">
            <v>11.95</v>
          </cell>
        </row>
        <row r="231">
          <cell r="B231">
            <v>744</v>
          </cell>
          <cell r="E231">
            <v>18</v>
          </cell>
          <cell r="I231">
            <v>18.95</v>
          </cell>
          <cell r="AQ231">
            <v>2</v>
          </cell>
          <cell r="AR231">
            <v>36.950000000000003</v>
          </cell>
          <cell r="AS231">
            <v>18.475000000000001</v>
          </cell>
          <cell r="AT231">
            <v>18</v>
          </cell>
          <cell r="AU231">
            <v>18.95</v>
          </cell>
        </row>
        <row r="232">
          <cell r="B232">
            <v>746</v>
          </cell>
          <cell r="E232">
            <v>19.5</v>
          </cell>
          <cell r="J232">
            <v>19.5</v>
          </cell>
          <cell r="AQ232">
            <v>2</v>
          </cell>
          <cell r="AR232">
            <v>39</v>
          </cell>
          <cell r="AS232">
            <v>19.5</v>
          </cell>
          <cell r="AT232">
            <v>19.5</v>
          </cell>
          <cell r="AU232">
            <v>19.5</v>
          </cell>
        </row>
        <row r="233">
          <cell r="B233" t="str">
            <v>SPORTS</v>
          </cell>
          <cell r="AQ233">
            <v>0</v>
          </cell>
        </row>
        <row r="234">
          <cell r="B234">
            <v>751</v>
          </cell>
          <cell r="T234">
            <v>3300</v>
          </cell>
          <cell r="U234">
            <v>2800</v>
          </cell>
          <cell r="AQ234">
            <v>2</v>
          </cell>
          <cell r="AR234">
            <v>6100</v>
          </cell>
          <cell r="AS234">
            <v>3050</v>
          </cell>
          <cell r="AT234">
            <v>2800</v>
          </cell>
          <cell r="AU234">
            <v>3300</v>
          </cell>
        </row>
        <row r="235">
          <cell r="B235">
            <v>752</v>
          </cell>
          <cell r="D235">
            <v>0.4</v>
          </cell>
          <cell r="AA235">
            <v>0.35</v>
          </cell>
          <cell r="AD235">
            <v>0.1</v>
          </cell>
          <cell r="AE235">
            <v>0.25</v>
          </cell>
          <cell r="AQ235">
            <v>4</v>
          </cell>
          <cell r="AR235">
            <v>1.1000000000000001</v>
          </cell>
          <cell r="AS235">
            <v>0.27500000000000002</v>
          </cell>
          <cell r="AT235">
            <v>0.1</v>
          </cell>
          <cell r="AU235">
            <v>0.4</v>
          </cell>
        </row>
        <row r="236">
          <cell r="B236">
            <v>759</v>
          </cell>
          <cell r="C236">
            <v>2.7</v>
          </cell>
          <cell r="D236">
            <v>2.4</v>
          </cell>
          <cell r="F236">
            <v>2.35</v>
          </cell>
          <cell r="G236">
            <v>2.25</v>
          </cell>
          <cell r="L236">
            <v>2.6</v>
          </cell>
          <cell r="X236">
            <v>2.85</v>
          </cell>
          <cell r="Y236">
            <v>2.8</v>
          </cell>
          <cell r="Z236">
            <v>3</v>
          </cell>
          <cell r="AC236">
            <v>2.9</v>
          </cell>
          <cell r="AD236">
            <v>2.8</v>
          </cell>
          <cell r="AE236">
            <v>2.9</v>
          </cell>
          <cell r="AF236">
            <v>2.65</v>
          </cell>
          <cell r="AG236">
            <v>2.6</v>
          </cell>
          <cell r="AH236">
            <v>2.6</v>
          </cell>
          <cell r="AQ236">
            <v>14</v>
          </cell>
          <cell r="AR236">
            <v>37.4</v>
          </cell>
          <cell r="AS236">
            <v>2.6714285714285713</v>
          </cell>
          <cell r="AT236">
            <v>2.25</v>
          </cell>
          <cell r="AU236">
            <v>3</v>
          </cell>
        </row>
        <row r="237">
          <cell r="B237">
            <v>988</v>
          </cell>
          <cell r="C237">
            <v>2.7</v>
          </cell>
          <cell r="D237">
            <v>2.5</v>
          </cell>
          <cell r="F237">
            <v>2.35</v>
          </cell>
          <cell r="G237">
            <v>2.25</v>
          </cell>
          <cell r="L237">
            <v>2.6</v>
          </cell>
          <cell r="X237">
            <v>2.85</v>
          </cell>
          <cell r="Y237">
            <v>2.8</v>
          </cell>
          <cell r="AC237">
            <v>2.9</v>
          </cell>
          <cell r="AD237">
            <v>2.8</v>
          </cell>
          <cell r="AF237">
            <v>2.65</v>
          </cell>
          <cell r="AG237">
            <v>2.6</v>
          </cell>
          <cell r="AH237">
            <v>2.7</v>
          </cell>
          <cell r="AQ237">
            <v>12</v>
          </cell>
          <cell r="AR237">
            <v>31.7</v>
          </cell>
          <cell r="AS237">
            <v>2.6416666666666666</v>
          </cell>
          <cell r="AT237">
            <v>2.25</v>
          </cell>
          <cell r="AU237">
            <v>2.9</v>
          </cell>
        </row>
        <row r="238">
          <cell r="B238">
            <v>989</v>
          </cell>
          <cell r="C238">
            <v>29.75</v>
          </cell>
          <cell r="AQ238">
            <v>1</v>
          </cell>
          <cell r="AR238">
            <v>29.75</v>
          </cell>
          <cell r="AS238">
            <v>29.75</v>
          </cell>
          <cell r="AT238">
            <v>29.75</v>
          </cell>
          <cell r="AU238">
            <v>29.75</v>
          </cell>
        </row>
        <row r="239">
          <cell r="B239" t="str">
            <v>OTHER GOODS</v>
          </cell>
          <cell r="AQ239">
            <v>0</v>
          </cell>
        </row>
        <row r="240">
          <cell r="B240">
            <v>801</v>
          </cell>
          <cell r="AP240">
            <v>20</v>
          </cell>
          <cell r="AQ240">
            <v>1</v>
          </cell>
          <cell r="AR240">
            <v>20</v>
          </cell>
          <cell r="AS240">
            <v>20</v>
          </cell>
          <cell r="AT240">
            <v>20</v>
          </cell>
          <cell r="AU240">
            <v>20</v>
          </cell>
        </row>
        <row r="241">
          <cell r="B241">
            <v>809</v>
          </cell>
          <cell r="AP241">
            <v>8</v>
          </cell>
          <cell r="AQ241">
            <v>1</v>
          </cell>
          <cell r="AR241">
            <v>8</v>
          </cell>
          <cell r="AS241">
            <v>8</v>
          </cell>
          <cell r="AT241">
            <v>8</v>
          </cell>
          <cell r="AU241">
            <v>8</v>
          </cell>
        </row>
        <row r="242">
          <cell r="B242" t="str">
            <v>HEALTH</v>
          </cell>
          <cell r="AQ242">
            <v>0</v>
          </cell>
        </row>
        <row r="243">
          <cell r="B243">
            <v>811</v>
          </cell>
          <cell r="AP243">
            <v>12</v>
          </cell>
          <cell r="AQ243">
            <v>1</v>
          </cell>
          <cell r="AR243">
            <v>12</v>
          </cell>
          <cell r="AS243">
            <v>12</v>
          </cell>
          <cell r="AT243">
            <v>12</v>
          </cell>
          <cell r="AU243">
            <v>12</v>
          </cell>
        </row>
        <row r="244">
          <cell r="B244" t="str">
            <v>PESONAL</v>
          </cell>
          <cell r="AQ244">
            <v>0</v>
          </cell>
        </row>
        <row r="245">
          <cell r="B245">
            <v>821</v>
          </cell>
          <cell r="AP245">
            <v>7</v>
          </cell>
          <cell r="AQ245">
            <v>1</v>
          </cell>
          <cell r="AR245">
            <v>7</v>
          </cell>
          <cell r="AS245">
            <v>7</v>
          </cell>
          <cell r="AT245">
            <v>7</v>
          </cell>
          <cell r="AU245">
            <v>7</v>
          </cell>
        </row>
        <row r="246">
          <cell r="B246">
            <v>829</v>
          </cell>
          <cell r="AP246">
            <v>100</v>
          </cell>
          <cell r="AQ246">
            <v>1</v>
          </cell>
          <cell r="AR246">
            <v>100</v>
          </cell>
          <cell r="AS246">
            <v>100</v>
          </cell>
          <cell r="AT246">
            <v>100</v>
          </cell>
          <cell r="AU246">
            <v>100</v>
          </cell>
        </row>
        <row r="247">
          <cell r="B247" t="str">
            <v>ED FEES</v>
          </cell>
          <cell r="AQ247">
            <v>0</v>
          </cell>
        </row>
        <row r="248">
          <cell r="B248">
            <v>831</v>
          </cell>
          <cell r="AP248">
            <v>6</v>
          </cell>
          <cell r="AQ248">
            <v>1</v>
          </cell>
          <cell r="AR248">
            <v>6</v>
          </cell>
          <cell r="AS248">
            <v>6</v>
          </cell>
          <cell r="AT248">
            <v>6</v>
          </cell>
          <cell r="AU248">
            <v>6</v>
          </cell>
        </row>
        <row r="249">
          <cell r="B249">
            <v>832</v>
          </cell>
          <cell r="AP249">
            <v>4</v>
          </cell>
          <cell r="AQ249">
            <v>1</v>
          </cell>
          <cell r="AR249">
            <v>4</v>
          </cell>
          <cell r="AS249">
            <v>4</v>
          </cell>
          <cell r="AT249">
            <v>4</v>
          </cell>
          <cell r="AU249">
            <v>4</v>
          </cell>
        </row>
        <row r="250">
          <cell r="B250" t="str">
            <v>LEISURE</v>
          </cell>
          <cell r="AQ250">
            <v>0</v>
          </cell>
        </row>
        <row r="251">
          <cell r="B251">
            <v>843</v>
          </cell>
          <cell r="AP251">
            <v>26</v>
          </cell>
          <cell r="AQ251">
            <v>1</v>
          </cell>
          <cell r="AR251">
            <v>26</v>
          </cell>
          <cell r="AS251">
            <v>26</v>
          </cell>
          <cell r="AT251">
            <v>26</v>
          </cell>
          <cell r="AU251">
            <v>26</v>
          </cell>
        </row>
        <row r="252">
          <cell r="B252" t="str">
            <v>OTHER SERVICES</v>
          </cell>
          <cell r="AQ25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40"/>
  <sheetViews>
    <sheetView zoomScale="130" zoomScaleNormal="130" workbookViewId="0">
      <pane xSplit="2" ySplit="5" topLeftCell="C22" activePane="bottomRight" state="frozen"/>
      <selection pane="topRight" activeCell="C1" sqref="C1"/>
      <selection pane="bottomLeft" activeCell="A6" sqref="A6"/>
      <selection pane="bottomRight" activeCell="C2" sqref="C2:G2"/>
    </sheetView>
  </sheetViews>
  <sheetFormatPr defaultColWidth="8.90625" defaultRowHeight="13"/>
  <cols>
    <col min="1" max="1" width="8.90625" style="19"/>
    <col min="2" max="2" width="14.08984375" style="19" customWidth="1"/>
    <col min="3" max="3" width="9" style="19" bestFit="1" customWidth="1"/>
    <col min="4" max="4" width="10.453125" style="19" bestFit="1" customWidth="1"/>
    <col min="5" max="5" width="9.08984375" style="19" bestFit="1" customWidth="1"/>
    <col min="6" max="6" width="11.54296875" style="19" bestFit="1" customWidth="1"/>
    <col min="7" max="7" width="13.453125" style="19" bestFit="1" customWidth="1"/>
    <col min="8" max="19" width="9.36328125" style="19" bestFit="1" customWidth="1"/>
    <col min="20" max="16384" width="8.90625" style="19"/>
  </cols>
  <sheetData>
    <row r="1" spans="1:8" ht="18.5">
      <c r="A1" s="113" t="s">
        <v>7</v>
      </c>
      <c r="B1" s="114"/>
      <c r="C1" s="115" t="s">
        <v>8</v>
      </c>
      <c r="D1" s="116"/>
      <c r="E1" s="115"/>
      <c r="F1" s="115"/>
      <c r="G1" s="115"/>
    </row>
    <row r="2" spans="1:8" ht="14.5">
      <c r="A2" s="114"/>
      <c r="B2" s="114"/>
      <c r="C2" s="117" t="s">
        <v>32</v>
      </c>
      <c r="D2" s="118"/>
      <c r="E2" s="118"/>
      <c r="F2" s="118"/>
      <c r="G2" s="118"/>
    </row>
    <row r="3" spans="1:8" ht="14.5">
      <c r="A3" s="114"/>
      <c r="B3" s="114"/>
      <c r="C3" s="119" t="s">
        <v>9</v>
      </c>
      <c r="D3" s="119"/>
      <c r="E3" s="120"/>
      <c r="F3" s="121" t="s">
        <v>10</v>
      </c>
      <c r="G3" s="60" t="s">
        <v>11</v>
      </c>
    </row>
    <row r="4" spans="1:8" ht="29">
      <c r="A4" s="121" t="s">
        <v>5</v>
      </c>
      <c r="B4" s="121"/>
      <c r="C4" s="60" t="s">
        <v>12</v>
      </c>
      <c r="D4" s="60" t="s">
        <v>13</v>
      </c>
      <c r="E4" s="60" t="s">
        <v>2</v>
      </c>
      <c r="F4" s="122"/>
      <c r="G4" s="1" t="s">
        <v>14</v>
      </c>
    </row>
    <row r="5" spans="1:8" ht="14.5">
      <c r="A5" s="125" t="s">
        <v>15</v>
      </c>
      <c r="B5" s="126"/>
      <c r="C5" s="9"/>
      <c r="D5" s="9"/>
      <c r="E5" s="9"/>
      <c r="F5" s="9"/>
      <c r="G5" s="9"/>
      <c r="H5" s="7"/>
    </row>
    <row r="6" spans="1:8" ht="14.5">
      <c r="A6" s="58">
        <v>2000</v>
      </c>
      <c r="B6" s="59"/>
      <c r="C6" s="24">
        <v>74139.442177999998</v>
      </c>
      <c r="D6" s="9">
        <v>0</v>
      </c>
      <c r="E6" s="9">
        <f>C6+D6</f>
        <v>74139.442177999998</v>
      </c>
      <c r="F6" s="24">
        <v>118839.101049</v>
      </c>
      <c r="G6" s="9">
        <f>E6-F6</f>
        <v>-44699.658871000007</v>
      </c>
    </row>
    <row r="7" spans="1:8" ht="14.5">
      <c r="A7" s="58">
        <v>2001</v>
      </c>
      <c r="B7" s="59"/>
      <c r="C7" s="24">
        <v>59589.954007999993</v>
      </c>
      <c r="D7" s="9">
        <v>0</v>
      </c>
      <c r="E7" s="9">
        <f t="shared" ref="E7:E27" si="0">C7+D7</f>
        <v>59589.954007999993</v>
      </c>
      <c r="F7" s="24">
        <v>124200.17351499999</v>
      </c>
      <c r="G7" s="9">
        <f t="shared" ref="G7:G27" si="1">E7-F7</f>
        <v>-64610.219506999994</v>
      </c>
    </row>
    <row r="8" spans="1:8" ht="14.5">
      <c r="A8" s="58">
        <v>2002</v>
      </c>
      <c r="B8" s="59"/>
      <c r="C8" s="24">
        <v>62423.635962</v>
      </c>
      <c r="D8" s="9">
        <v>0</v>
      </c>
      <c r="E8" s="9">
        <f t="shared" si="0"/>
        <v>62423.635962</v>
      </c>
      <c r="F8" s="24">
        <v>126928.971014</v>
      </c>
      <c r="G8" s="9">
        <f t="shared" si="1"/>
        <v>-64505.335051999995</v>
      </c>
    </row>
    <row r="9" spans="1:8" ht="14.5">
      <c r="A9" s="58">
        <v>2003</v>
      </c>
      <c r="B9" s="59"/>
      <c r="C9" s="24">
        <v>82104.266592</v>
      </c>
      <c r="D9" s="9">
        <v>0</v>
      </c>
      <c r="E9" s="9">
        <f t="shared" si="0"/>
        <v>82104.266592</v>
      </c>
      <c r="F9" s="24">
        <v>164907.66572299998</v>
      </c>
      <c r="G9" s="9">
        <f t="shared" si="1"/>
        <v>-82803.399130999984</v>
      </c>
    </row>
    <row r="10" spans="1:8" ht="14.5">
      <c r="A10" s="58">
        <v>2004</v>
      </c>
      <c r="B10" s="59"/>
      <c r="C10" s="24">
        <v>96846.85153</v>
      </c>
      <c r="D10" s="9">
        <v>0</v>
      </c>
      <c r="E10" s="9">
        <f t="shared" si="0"/>
        <v>96846.85153</v>
      </c>
      <c r="F10" s="24">
        <v>156356.466185</v>
      </c>
      <c r="G10" s="9">
        <f t="shared" si="1"/>
        <v>-59509.614654999998</v>
      </c>
    </row>
    <row r="11" spans="1:8" ht="14.5">
      <c r="A11" s="58">
        <v>2005</v>
      </c>
      <c r="B11" s="59"/>
      <c r="C11" s="76">
        <v>109418.3572</v>
      </c>
      <c r="D11" s="76">
        <v>1061.1513</v>
      </c>
      <c r="E11" s="9">
        <f t="shared" si="0"/>
        <v>110479.5085</v>
      </c>
      <c r="F11" s="76">
        <v>170415.185</v>
      </c>
      <c r="G11" s="9">
        <f t="shared" si="1"/>
        <v>-59935.676500000001</v>
      </c>
    </row>
    <row r="12" spans="1:8" ht="14.5">
      <c r="A12" s="58">
        <v>2006</v>
      </c>
      <c r="B12" s="59"/>
      <c r="C12" s="76">
        <v>128419.2279</v>
      </c>
      <c r="D12" s="76">
        <v>3624.6383000000001</v>
      </c>
      <c r="E12" s="9">
        <f t="shared" si="0"/>
        <v>132043.86619999999</v>
      </c>
      <c r="F12" s="76">
        <v>200386.54990000001</v>
      </c>
      <c r="G12" s="9">
        <f t="shared" si="1"/>
        <v>-68342.683700000023</v>
      </c>
    </row>
    <row r="13" spans="1:8" ht="14.5">
      <c r="A13" s="58">
        <v>2007</v>
      </c>
      <c r="B13" s="59"/>
      <c r="C13" s="76">
        <v>180511.3076</v>
      </c>
      <c r="D13" s="76">
        <v>5273.4517999999998</v>
      </c>
      <c r="E13" s="9">
        <f t="shared" si="0"/>
        <v>185784.75940000001</v>
      </c>
      <c r="F13" s="76">
        <v>242837.6557</v>
      </c>
      <c r="G13" s="9">
        <f t="shared" si="1"/>
        <v>-57052.896299999993</v>
      </c>
    </row>
    <row r="14" spans="1:8" ht="14.5">
      <c r="A14" s="58">
        <v>2008</v>
      </c>
      <c r="B14" s="59"/>
      <c r="C14" s="76">
        <v>101763.87089999999</v>
      </c>
      <c r="D14" s="76">
        <v>3122.7186999999999</v>
      </c>
      <c r="E14" s="9">
        <f t="shared" si="0"/>
        <v>104886.58959999999</v>
      </c>
      <c r="F14" s="76">
        <v>260731.68470000001</v>
      </c>
      <c r="G14" s="9">
        <f t="shared" si="1"/>
        <v>-155845.09510000004</v>
      </c>
    </row>
    <row r="15" spans="1:8" ht="14.5">
      <c r="A15" s="58">
        <v>2009</v>
      </c>
      <c r="B15" s="59"/>
      <c r="C15" s="76">
        <v>87163.074500000002</v>
      </c>
      <c r="D15" s="76">
        <v>2415.8049000000001</v>
      </c>
      <c r="E15" s="9">
        <f t="shared" si="0"/>
        <v>89578.879400000005</v>
      </c>
      <c r="F15" s="76">
        <v>218189.67120000001</v>
      </c>
      <c r="G15" s="9">
        <f t="shared" si="1"/>
        <v>-128610.79180000001</v>
      </c>
    </row>
    <row r="16" spans="1:8" ht="14.5">
      <c r="A16" s="58">
        <v>2010</v>
      </c>
      <c r="B16" s="59"/>
      <c r="C16" s="76">
        <v>130693.34789999999</v>
      </c>
      <c r="D16" s="76">
        <v>1947.2852</v>
      </c>
      <c r="E16" s="9">
        <f t="shared" si="0"/>
        <v>132640.63310000001</v>
      </c>
      <c r="F16" s="76">
        <v>296359.06180000002</v>
      </c>
      <c r="G16" s="9">
        <f t="shared" si="1"/>
        <v>-163718.42870000002</v>
      </c>
    </row>
    <row r="17" spans="1:7" ht="14.5">
      <c r="A17" s="58">
        <v>2011</v>
      </c>
      <c r="B17" s="59"/>
      <c r="C17" s="76">
        <v>139273.4252</v>
      </c>
      <c r="D17" s="76">
        <v>1329.3489</v>
      </c>
      <c r="E17" s="9">
        <f t="shared" si="0"/>
        <v>140602.77410000001</v>
      </c>
      <c r="F17" s="76">
        <v>314213.55339999998</v>
      </c>
      <c r="G17" s="9">
        <f t="shared" si="1"/>
        <v>-173610.77929999997</v>
      </c>
    </row>
    <row r="18" spans="1:7" ht="14.5">
      <c r="A18" s="58">
        <v>2012</v>
      </c>
      <c r="B18" s="59"/>
      <c r="C18" s="76">
        <v>120491.2962</v>
      </c>
      <c r="D18" s="76">
        <v>1525.8742999999999</v>
      </c>
      <c r="E18" s="9">
        <f t="shared" si="0"/>
        <v>122017.17049999999</v>
      </c>
      <c r="F18" s="76">
        <v>299085.01500000001</v>
      </c>
      <c r="G18" s="9">
        <f t="shared" si="1"/>
        <v>-177067.84450000001</v>
      </c>
    </row>
    <row r="19" spans="1:7" ht="14.5">
      <c r="A19" s="4">
        <v>2013</v>
      </c>
      <c r="B19" s="2"/>
      <c r="C19" s="76">
        <v>109824.54090000001</v>
      </c>
      <c r="D19" s="76">
        <v>1148.2108000000001</v>
      </c>
      <c r="E19" s="9">
        <f t="shared" si="0"/>
        <v>110972.75170000001</v>
      </c>
      <c r="F19" s="76">
        <v>287404.76939999999</v>
      </c>
      <c r="G19" s="9">
        <f t="shared" si="1"/>
        <v>-176432.01769999997</v>
      </c>
    </row>
    <row r="20" spans="1:7" ht="14.5">
      <c r="A20" s="4">
        <v>2014</v>
      </c>
      <c r="B20" s="2"/>
      <c r="C20" s="76">
        <v>143797.37520000001</v>
      </c>
      <c r="D20" s="76">
        <v>1054.713</v>
      </c>
      <c r="E20" s="9">
        <f t="shared" si="0"/>
        <v>144852.0882</v>
      </c>
      <c r="F20" s="76">
        <v>295223.08490000002</v>
      </c>
      <c r="G20" s="9">
        <f t="shared" si="1"/>
        <v>-150370.99670000002</v>
      </c>
    </row>
    <row r="21" spans="1:7" ht="14.5">
      <c r="A21" s="4">
        <v>2015</v>
      </c>
      <c r="B21" s="2"/>
      <c r="C21" s="76">
        <v>131041.0316</v>
      </c>
      <c r="D21" s="76">
        <v>1147.1146000000001</v>
      </c>
      <c r="E21" s="9">
        <f t="shared" si="0"/>
        <v>132188.14619999999</v>
      </c>
      <c r="F21" s="76">
        <v>288678.60340000002</v>
      </c>
      <c r="G21" s="9">
        <f t="shared" si="1"/>
        <v>-156490.45720000003</v>
      </c>
    </row>
    <row r="22" spans="1:7" ht="14.5">
      <c r="A22" s="4">
        <v>2016</v>
      </c>
      <c r="B22" s="2"/>
      <c r="C22" s="76">
        <v>143585.489</v>
      </c>
      <c r="D22" s="76">
        <v>861.23069999999996</v>
      </c>
      <c r="E22" s="9">
        <f t="shared" si="0"/>
        <v>144446.71969999999</v>
      </c>
      <c r="F22" s="76">
        <v>258432.6109</v>
      </c>
      <c r="G22" s="9">
        <f t="shared" si="1"/>
        <v>-113985.89120000001</v>
      </c>
    </row>
    <row r="23" spans="1:7" ht="14.5">
      <c r="A23" s="4">
        <v>2017</v>
      </c>
      <c r="C23" s="76">
        <v>164319.56291400001</v>
      </c>
      <c r="D23" s="76">
        <v>2788.2021</v>
      </c>
      <c r="E23" s="9">
        <f t="shared" si="0"/>
        <v>167107.765014</v>
      </c>
      <c r="F23" s="76">
        <v>264894.16320000001</v>
      </c>
      <c r="G23" s="9">
        <f t="shared" si="1"/>
        <v>-97786.398186000006</v>
      </c>
    </row>
    <row r="24" spans="1:7" ht="14.5">
      <c r="A24" s="4">
        <v>2018</v>
      </c>
      <c r="C24" s="76">
        <v>194787.38639999999</v>
      </c>
      <c r="D24" s="76">
        <v>1739.6867</v>
      </c>
      <c r="E24" s="9">
        <f t="shared" si="0"/>
        <v>196527.07309999998</v>
      </c>
      <c r="F24" s="76">
        <v>287660.53659999999</v>
      </c>
      <c r="G24" s="9">
        <f t="shared" si="1"/>
        <v>-91133.463500000013</v>
      </c>
    </row>
    <row r="25" spans="1:7" ht="14.5">
      <c r="A25" s="4">
        <v>2019</v>
      </c>
      <c r="C25" s="76">
        <v>181536.96</v>
      </c>
      <c r="D25" s="76">
        <v>718.1327</v>
      </c>
      <c r="E25" s="9">
        <f t="shared" si="0"/>
        <v>182255.09269999998</v>
      </c>
      <c r="F25" s="76">
        <v>313981.75719999999</v>
      </c>
      <c r="G25" s="9">
        <f t="shared" si="1"/>
        <v>-131726.66450000001</v>
      </c>
    </row>
    <row r="26" spans="1:7" ht="14.5">
      <c r="A26" s="4">
        <v>2020</v>
      </c>
      <c r="C26" s="76">
        <v>179587.98019999999</v>
      </c>
      <c r="D26" s="76">
        <v>779.43790000000001</v>
      </c>
      <c r="E26" s="9">
        <f t="shared" si="0"/>
        <v>180367.41809999998</v>
      </c>
      <c r="F26" s="76">
        <v>270704.30790000001</v>
      </c>
      <c r="G26" s="9">
        <f t="shared" si="1"/>
        <v>-90336.889800000034</v>
      </c>
    </row>
    <row r="27" spans="1:7" ht="14.5">
      <c r="A27" s="4">
        <v>2021</v>
      </c>
      <c r="C27" s="76">
        <v>178093.78510000001</v>
      </c>
      <c r="D27" s="76">
        <v>509.03019999999998</v>
      </c>
      <c r="E27" s="9">
        <f t="shared" si="0"/>
        <v>178602.81530000002</v>
      </c>
      <c r="F27" s="76">
        <v>280758.5344</v>
      </c>
      <c r="G27" s="9">
        <f t="shared" si="1"/>
        <v>-102155.71909999999</v>
      </c>
    </row>
    <row r="28" spans="1:7" ht="14.5">
      <c r="A28" s="93" t="s">
        <v>149</v>
      </c>
      <c r="C28" s="92">
        <f>SUM(C31:C35)</f>
        <v>66372.621700000003</v>
      </c>
      <c r="D28" s="92">
        <f t="shared" ref="D28:G28" si="2">SUM(D31:D35)</f>
        <v>296.06709999999998</v>
      </c>
      <c r="E28" s="92">
        <f t="shared" si="2"/>
        <v>66668.688800000004</v>
      </c>
      <c r="F28" s="92">
        <f t="shared" si="2"/>
        <v>139948.04930000001</v>
      </c>
      <c r="G28" s="92">
        <f t="shared" si="2"/>
        <v>-73279.36050000001</v>
      </c>
    </row>
    <row r="29" spans="1:7" ht="14.5">
      <c r="C29" s="25"/>
      <c r="D29" s="7"/>
      <c r="E29" s="7"/>
      <c r="F29" s="25"/>
      <c r="G29" s="7"/>
    </row>
    <row r="30" spans="1:7" ht="14.5">
      <c r="A30" s="125" t="s">
        <v>151</v>
      </c>
      <c r="B30" s="126"/>
      <c r="C30" s="25"/>
      <c r="D30" s="7"/>
      <c r="E30" s="7"/>
      <c r="F30" s="25"/>
      <c r="G30" s="7"/>
    </row>
    <row r="31" spans="1:7" ht="14.5">
      <c r="A31" s="129">
        <v>2022</v>
      </c>
      <c r="B31" s="93" t="s">
        <v>16</v>
      </c>
      <c r="C31" s="74">
        <v>17773.758399999999</v>
      </c>
      <c r="D31" s="74">
        <v>50.942700000000002</v>
      </c>
      <c r="E31" s="9">
        <f t="shared" ref="E31:E35" si="3">C31+D31</f>
        <v>17824.701099999998</v>
      </c>
      <c r="F31" s="74">
        <v>21214.476200000001</v>
      </c>
      <c r="G31" s="9">
        <f t="shared" ref="G31:G35" si="4">E31-F31</f>
        <v>-3389.7751000000026</v>
      </c>
    </row>
    <row r="32" spans="1:7" ht="14.5">
      <c r="A32" s="129"/>
      <c r="B32" s="93" t="s">
        <v>150</v>
      </c>
      <c r="C32" s="74">
        <v>9232.2705999999998</v>
      </c>
      <c r="D32" s="74">
        <v>52.926699999999997</v>
      </c>
      <c r="E32" s="9">
        <f t="shared" si="3"/>
        <v>9285.1972999999998</v>
      </c>
      <c r="F32" s="74">
        <v>22287.669900000001</v>
      </c>
      <c r="G32" s="9">
        <f t="shared" si="4"/>
        <v>-13002.472600000001</v>
      </c>
    </row>
    <row r="33" spans="1:8" ht="14.5">
      <c r="A33" s="129"/>
      <c r="B33" s="93" t="s">
        <v>17</v>
      </c>
      <c r="C33" s="74">
        <v>17607.889200000001</v>
      </c>
      <c r="D33" s="74">
        <v>34.166200000000003</v>
      </c>
      <c r="E33" s="9">
        <f t="shared" si="3"/>
        <v>17642.055400000001</v>
      </c>
      <c r="F33" s="74">
        <v>32640.724399999999</v>
      </c>
      <c r="G33" s="9">
        <f t="shared" si="4"/>
        <v>-14998.668999999998</v>
      </c>
    </row>
    <row r="34" spans="1:8" ht="14.5">
      <c r="A34" s="129"/>
      <c r="B34" s="93" t="s">
        <v>18</v>
      </c>
      <c r="C34" s="74">
        <v>15098.2929</v>
      </c>
      <c r="D34" s="74">
        <v>52.635199999999998</v>
      </c>
      <c r="E34" s="9">
        <f t="shared" si="3"/>
        <v>15150.928100000001</v>
      </c>
      <c r="F34" s="74">
        <v>26011.611700000001</v>
      </c>
      <c r="G34" s="9">
        <f t="shared" si="4"/>
        <v>-10860.6836</v>
      </c>
    </row>
    <row r="35" spans="1:8" ht="14.5">
      <c r="A35" s="129"/>
      <c r="B35" s="93" t="s">
        <v>31</v>
      </c>
      <c r="C35" s="74">
        <v>6660.4106000000002</v>
      </c>
      <c r="D35" s="74">
        <v>105.3963</v>
      </c>
      <c r="E35" s="9">
        <f t="shared" si="3"/>
        <v>6765.8069000000005</v>
      </c>
      <c r="F35" s="74">
        <v>37793.5671</v>
      </c>
      <c r="G35" s="9">
        <f t="shared" si="4"/>
        <v>-31027.760200000001</v>
      </c>
      <c r="H35" s="7"/>
    </row>
    <row r="36" spans="1:8" ht="14.5">
      <c r="C36" s="9"/>
      <c r="D36" s="9"/>
      <c r="E36" s="9"/>
      <c r="F36" s="9"/>
      <c r="G36" s="9"/>
      <c r="H36" s="7"/>
    </row>
    <row r="37" spans="1:8" ht="14.5">
      <c r="A37" s="16" t="s">
        <v>19</v>
      </c>
      <c r="B37" s="22" t="s">
        <v>140</v>
      </c>
      <c r="H37" s="7"/>
    </row>
    <row r="38" spans="1:8" ht="14.5">
      <c r="B38" s="123" t="s">
        <v>33</v>
      </c>
      <c r="C38" s="123"/>
      <c r="D38" s="123"/>
      <c r="E38" s="124"/>
      <c r="F38" s="124"/>
      <c r="G38" s="124"/>
    </row>
    <row r="39" spans="1:8" ht="14.5">
      <c r="A39" s="3" t="s">
        <v>0</v>
      </c>
      <c r="B39" s="127" t="s">
        <v>34</v>
      </c>
      <c r="C39" s="127"/>
      <c r="D39" s="127"/>
      <c r="E39" s="128"/>
      <c r="F39" s="128"/>
      <c r="G39" s="128"/>
    </row>
    <row r="40" spans="1:8" ht="14.5">
      <c r="B40" s="26" t="s">
        <v>148</v>
      </c>
    </row>
  </sheetData>
  <mergeCells count="11">
    <mergeCell ref="B38:G38"/>
    <mergeCell ref="A5:B5"/>
    <mergeCell ref="B39:G39"/>
    <mergeCell ref="A30:B30"/>
    <mergeCell ref="A31:A35"/>
    <mergeCell ref="A1:B3"/>
    <mergeCell ref="C1:G1"/>
    <mergeCell ref="C2:G2"/>
    <mergeCell ref="C3:E3"/>
    <mergeCell ref="F3:F4"/>
    <mergeCell ref="A4:B4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D0BB-DC30-4CE3-B3D3-0A1AB3ED650A}">
  <sheetPr>
    <tabColor theme="0"/>
  </sheetPr>
  <dimension ref="A1:Y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:Y2"/>
    </sheetView>
  </sheetViews>
  <sheetFormatPr defaultColWidth="13.90625" defaultRowHeight="14.5"/>
  <cols>
    <col min="1" max="1" width="9.6328125" style="41" customWidth="1"/>
    <col min="2" max="2" width="8" style="41" customWidth="1"/>
    <col min="3" max="3" width="9.36328125" style="63" customWidth="1"/>
    <col min="4" max="4" width="8.90625" style="63" customWidth="1"/>
    <col min="5" max="5" width="8" style="63" customWidth="1"/>
    <col min="6" max="6" width="10.08984375" style="63" customWidth="1"/>
    <col min="7" max="7" width="8.54296875" style="63" customWidth="1"/>
    <col min="8" max="8" width="9.453125" style="63" customWidth="1"/>
    <col min="9" max="9" width="8.1796875" style="63" customWidth="1"/>
    <col min="10" max="10" width="11" style="63" customWidth="1"/>
    <col min="11" max="11" width="10.81640625" style="63" customWidth="1"/>
    <col min="12" max="12" width="10.6328125" style="63" customWidth="1"/>
    <col min="13" max="13" width="7.453125" style="63" customWidth="1"/>
    <col min="14" max="14" width="11.1796875" style="63" customWidth="1"/>
    <col min="15" max="15" width="11.54296875" style="63" customWidth="1"/>
    <col min="16" max="16" width="9.90625" style="63" customWidth="1"/>
    <col min="17" max="17" width="9" style="63" customWidth="1"/>
    <col min="18" max="18" width="11.6328125" style="63" customWidth="1"/>
    <col min="19" max="19" width="10.1796875" style="63" customWidth="1"/>
    <col min="20" max="20" width="15.81640625" style="63" customWidth="1"/>
    <col min="21" max="21" width="11.1796875" style="63" customWidth="1"/>
    <col min="22" max="22" width="8.81640625" style="63" customWidth="1"/>
    <col min="23" max="23" width="9.1796875" style="63" customWidth="1"/>
    <col min="24" max="24" width="7.26953125" style="63" bestFit="1" customWidth="1"/>
    <col min="25" max="25" width="10.1796875" style="63" customWidth="1"/>
    <col min="26" max="16384" width="13.90625" style="63"/>
  </cols>
  <sheetData>
    <row r="1" spans="1:25" s="30" customFormat="1" ht="23.5">
      <c r="A1" s="134" t="s">
        <v>137</v>
      </c>
      <c r="B1" s="135"/>
      <c r="C1" s="132" t="s">
        <v>70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3">
      <c r="A2" s="135"/>
      <c r="B2" s="135"/>
      <c r="C2" s="136" t="s">
        <v>32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15.75" customHeight="1">
      <c r="A3" s="135"/>
      <c r="B3" s="135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3">
      <c r="A4" s="140" t="s">
        <v>71</v>
      </c>
      <c r="B4" s="141"/>
      <c r="C4" s="31" t="s">
        <v>72</v>
      </c>
      <c r="D4" s="31" t="s">
        <v>73</v>
      </c>
      <c r="E4" s="31" t="s">
        <v>74</v>
      </c>
      <c r="F4" s="31" t="s">
        <v>75</v>
      </c>
      <c r="G4" s="31" t="s">
        <v>76</v>
      </c>
      <c r="H4" s="31" t="s">
        <v>77</v>
      </c>
      <c r="I4" s="31" t="s">
        <v>78</v>
      </c>
      <c r="J4" s="31" t="s">
        <v>79</v>
      </c>
      <c r="K4" s="31" t="s">
        <v>80</v>
      </c>
      <c r="L4" s="31" t="s">
        <v>81</v>
      </c>
      <c r="M4" s="31" t="s">
        <v>82</v>
      </c>
      <c r="N4" s="31" t="s">
        <v>83</v>
      </c>
      <c r="O4" s="31" t="s">
        <v>84</v>
      </c>
      <c r="P4" s="31" t="s">
        <v>85</v>
      </c>
      <c r="Q4" s="31" t="s">
        <v>86</v>
      </c>
      <c r="R4" s="31" t="s">
        <v>87</v>
      </c>
      <c r="S4" s="31" t="s">
        <v>88</v>
      </c>
      <c r="T4" s="44" t="s">
        <v>89</v>
      </c>
      <c r="U4" s="45" t="s">
        <v>142</v>
      </c>
      <c r="V4" s="31" t="s">
        <v>90</v>
      </c>
      <c r="W4" s="31" t="s">
        <v>91</v>
      </c>
      <c r="X4" s="63" t="s">
        <v>92</v>
      </c>
    </row>
    <row r="5" spans="1:25" ht="83.4" customHeight="1">
      <c r="A5" s="141"/>
      <c r="B5" s="141"/>
      <c r="C5" s="32" t="s">
        <v>93</v>
      </c>
      <c r="D5" s="32" t="s">
        <v>94</v>
      </c>
      <c r="E5" s="32" t="s">
        <v>95</v>
      </c>
      <c r="F5" s="32" t="s">
        <v>96</v>
      </c>
      <c r="G5" s="32" t="s">
        <v>20</v>
      </c>
      <c r="H5" s="32" t="s">
        <v>97</v>
      </c>
      <c r="I5" s="32" t="s">
        <v>98</v>
      </c>
      <c r="J5" s="32" t="s">
        <v>139</v>
      </c>
      <c r="K5" s="32" t="s">
        <v>99</v>
      </c>
      <c r="L5" s="32" t="s">
        <v>100</v>
      </c>
      <c r="M5" s="32" t="s">
        <v>101</v>
      </c>
      <c r="N5" s="32" t="s">
        <v>102</v>
      </c>
      <c r="O5" s="32" t="s">
        <v>103</v>
      </c>
      <c r="P5" s="32" t="s">
        <v>104</v>
      </c>
      <c r="Q5" s="32" t="s">
        <v>105</v>
      </c>
      <c r="R5" s="32" t="s">
        <v>106</v>
      </c>
      <c r="S5" s="32" t="s">
        <v>107</v>
      </c>
      <c r="T5" s="32" t="s">
        <v>108</v>
      </c>
      <c r="U5" s="46" t="s">
        <v>143</v>
      </c>
      <c r="V5" s="32" t="s">
        <v>109</v>
      </c>
      <c r="W5" s="32" t="s">
        <v>110</v>
      </c>
      <c r="X5" s="33" t="s">
        <v>21</v>
      </c>
      <c r="Y5" s="33" t="s">
        <v>2</v>
      </c>
    </row>
    <row r="6" spans="1:25" ht="18.75" customHeight="1">
      <c r="A6" s="121" t="s">
        <v>0</v>
      </c>
      <c r="B6" s="121"/>
      <c r="C6" s="34" t="s">
        <v>111</v>
      </c>
      <c r="D6" s="34" t="s">
        <v>112</v>
      </c>
      <c r="E6" s="34" t="s">
        <v>113</v>
      </c>
      <c r="F6" s="34" t="s">
        <v>114</v>
      </c>
      <c r="G6" s="34" t="s">
        <v>115</v>
      </c>
      <c r="H6" s="34" t="s">
        <v>116</v>
      </c>
      <c r="I6" s="34" t="s">
        <v>117</v>
      </c>
      <c r="J6" s="34" t="s">
        <v>118</v>
      </c>
      <c r="K6" s="34" t="s">
        <v>119</v>
      </c>
      <c r="L6" s="34" t="s">
        <v>120</v>
      </c>
      <c r="M6" s="34" t="s">
        <v>121</v>
      </c>
      <c r="N6" s="34" t="s">
        <v>122</v>
      </c>
      <c r="O6" s="34" t="s">
        <v>123</v>
      </c>
      <c r="P6" s="34" t="s">
        <v>124</v>
      </c>
      <c r="Q6" s="34" t="s">
        <v>125</v>
      </c>
      <c r="R6" s="34" t="s">
        <v>126</v>
      </c>
      <c r="S6" s="34" t="s">
        <v>127</v>
      </c>
      <c r="T6" s="34" t="s">
        <v>128</v>
      </c>
      <c r="U6" s="34" t="s">
        <v>144</v>
      </c>
      <c r="V6" s="34" t="s">
        <v>129</v>
      </c>
      <c r="W6" s="34" t="s">
        <v>130</v>
      </c>
      <c r="X6" s="34" t="s">
        <v>145</v>
      </c>
      <c r="Y6" s="34"/>
    </row>
    <row r="7" spans="1:25">
      <c r="A7" s="121" t="s">
        <v>22</v>
      </c>
      <c r="B7" s="12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4"/>
    </row>
    <row r="8" spans="1:25">
      <c r="A8" s="121" t="s">
        <v>15</v>
      </c>
      <c r="B8" s="121"/>
      <c r="C8" s="34"/>
      <c r="D8" s="34"/>
      <c r="E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s="62" customFormat="1">
      <c r="A9" s="89" t="s">
        <v>131</v>
      </c>
      <c r="B9" s="90"/>
      <c r="C9" s="49">
        <v>4160.8019999999997</v>
      </c>
      <c r="D9" s="49">
        <v>2868.2947199999999</v>
      </c>
      <c r="E9" s="49">
        <v>519.22900000000004</v>
      </c>
      <c r="F9" s="49">
        <v>10193.9933</v>
      </c>
      <c r="G9" s="49">
        <v>17844.627939000002</v>
      </c>
      <c r="H9" s="49">
        <v>9472.3673999999992</v>
      </c>
      <c r="I9" s="49">
        <v>5034.4494999999997</v>
      </c>
      <c r="J9" s="49">
        <v>402.3877</v>
      </c>
      <c r="K9" s="49">
        <v>1450.5700999999999</v>
      </c>
      <c r="L9" s="49">
        <v>3468.1756</v>
      </c>
      <c r="M9" s="49">
        <v>3959.3683859999996</v>
      </c>
      <c r="N9" s="49">
        <v>1027.550123</v>
      </c>
      <c r="O9" s="49">
        <v>1718.3168000000001</v>
      </c>
      <c r="P9" s="49">
        <v>615.39883999999995</v>
      </c>
      <c r="Q9" s="49">
        <v>7736.0632999999998</v>
      </c>
      <c r="R9" s="49">
        <v>22331.163419</v>
      </c>
      <c r="S9" s="49">
        <v>17519.217400000001</v>
      </c>
      <c r="T9" s="49">
        <v>2915.9588090000002</v>
      </c>
      <c r="U9" s="49">
        <v>94.85</v>
      </c>
      <c r="V9" s="49">
        <v>4631.8051999999998</v>
      </c>
      <c r="W9" s="49">
        <v>55.054900000000004</v>
      </c>
      <c r="X9" s="50">
        <f>Y9-C9-D9-E9-F9-G9-H9-I9-J9-K9-L9-M9-N9-O9-P9-Q9-R9-S9-T9-U9-V9-W9</f>
        <v>819.45661299997676</v>
      </c>
      <c r="Y9" s="24">
        <v>118839.101049</v>
      </c>
    </row>
    <row r="10" spans="1:25" s="62" customFormat="1">
      <c r="A10" s="89" t="s">
        <v>132</v>
      </c>
      <c r="B10" s="90"/>
      <c r="C10" s="49">
        <v>4634.9268999999995</v>
      </c>
      <c r="D10" s="49">
        <v>3059.3602089999999</v>
      </c>
      <c r="E10" s="49">
        <v>499.04149999999998</v>
      </c>
      <c r="F10" s="49">
        <v>10329.959400000002</v>
      </c>
      <c r="G10" s="49">
        <v>18143.891</v>
      </c>
      <c r="H10" s="49">
        <v>9654.7126000000007</v>
      </c>
      <c r="I10" s="49">
        <v>5112.4367999999995</v>
      </c>
      <c r="J10" s="49">
        <v>430.74130000000002</v>
      </c>
      <c r="K10" s="49">
        <v>1538.1963000000001</v>
      </c>
      <c r="L10" s="49">
        <v>3727.9411999999998</v>
      </c>
      <c r="M10" s="49">
        <v>4238.1525000000001</v>
      </c>
      <c r="N10" s="49">
        <v>998.31150000000002</v>
      </c>
      <c r="O10" s="49">
        <v>1893.6667</v>
      </c>
      <c r="P10" s="49">
        <v>481.86567000000002</v>
      </c>
      <c r="Q10" s="49">
        <v>7611.5871000000006</v>
      </c>
      <c r="R10" s="49">
        <v>23530.845687000001</v>
      </c>
      <c r="S10" s="49">
        <v>19556.835949</v>
      </c>
      <c r="T10" s="49">
        <v>2827.8229000000001</v>
      </c>
      <c r="U10" s="49">
        <v>176.87700000000001</v>
      </c>
      <c r="V10" s="49">
        <v>4687.7587999999996</v>
      </c>
      <c r="W10" s="49">
        <v>29.678000000000001</v>
      </c>
      <c r="X10" s="50">
        <f t="shared" ref="X10:X30" si="0">Y10-C10-D10-E10-F10-G10-H10-I10-J10-K10-L10-M10-N10-O10-P10-Q10-R10-S10-T10-U10-V10-W10</f>
        <v>1035.5644999999738</v>
      </c>
      <c r="Y10" s="24">
        <v>124200.17351499999</v>
      </c>
    </row>
    <row r="11" spans="1:25" s="62" customFormat="1" ht="13.25" customHeight="1">
      <c r="A11" s="89" t="s">
        <v>66</v>
      </c>
      <c r="B11" s="90"/>
      <c r="C11" s="49">
        <v>4657.6125199999997</v>
      </c>
      <c r="D11" s="49">
        <v>3022.1267999999991</v>
      </c>
      <c r="E11" s="49">
        <v>605.12909999999999</v>
      </c>
      <c r="F11" s="49">
        <v>10624.374899999999</v>
      </c>
      <c r="G11" s="49">
        <v>16996.7294</v>
      </c>
      <c r="H11" s="49">
        <v>10678.350668999999</v>
      </c>
      <c r="I11" s="49">
        <v>5175.5164530000002</v>
      </c>
      <c r="J11" s="49">
        <v>419.22840000000002</v>
      </c>
      <c r="K11" s="49">
        <v>1432.9754209999999</v>
      </c>
      <c r="L11" s="49">
        <v>3590.5338999999999</v>
      </c>
      <c r="M11" s="49">
        <v>4354.6935000000003</v>
      </c>
      <c r="N11" s="49">
        <v>1154.69</v>
      </c>
      <c r="O11" s="49">
        <v>1997.7562</v>
      </c>
      <c r="P11" s="49">
        <v>565.97699999999998</v>
      </c>
      <c r="Q11" s="49">
        <v>8145.8382000000001</v>
      </c>
      <c r="R11" s="49">
        <v>23139.607042</v>
      </c>
      <c r="S11" s="49">
        <v>19381.976809</v>
      </c>
      <c r="T11" s="49">
        <v>3080.1009999999997</v>
      </c>
      <c r="U11" s="49">
        <v>137.59119999999999</v>
      </c>
      <c r="V11" s="49">
        <v>5563.4232000000002</v>
      </c>
      <c r="W11" s="49">
        <v>39.104900000000001</v>
      </c>
      <c r="X11" s="50">
        <f t="shared" si="0"/>
        <v>2165.6344000000076</v>
      </c>
      <c r="Y11" s="24">
        <v>126928.971014</v>
      </c>
    </row>
    <row r="12" spans="1:25" s="62" customFormat="1">
      <c r="A12" s="89" t="s">
        <v>67</v>
      </c>
      <c r="B12" s="90"/>
      <c r="C12" s="49">
        <v>4547.5140999999994</v>
      </c>
      <c r="D12" s="49">
        <v>3150.0039999999999</v>
      </c>
      <c r="E12" s="49">
        <v>600.25040000000001</v>
      </c>
      <c r="F12" s="49">
        <v>11200.546399999999</v>
      </c>
      <c r="G12" s="49">
        <v>18041.275099999999</v>
      </c>
      <c r="H12" s="49">
        <v>11444.450086999999</v>
      </c>
      <c r="I12" s="49">
        <v>5267.4886150000002</v>
      </c>
      <c r="J12" s="49">
        <v>441.13650000000001</v>
      </c>
      <c r="K12" s="49">
        <v>1680.4757</v>
      </c>
      <c r="L12" s="49">
        <v>3742.253271</v>
      </c>
      <c r="M12" s="49">
        <v>4464.7764000000006</v>
      </c>
      <c r="N12" s="49">
        <v>1065.0768</v>
      </c>
      <c r="O12" s="49">
        <v>2598.0304000000001</v>
      </c>
      <c r="P12" s="49">
        <v>616.45830000000001</v>
      </c>
      <c r="Q12" s="49">
        <v>8758.643339000002</v>
      </c>
      <c r="R12" s="49">
        <v>26786.161210999999</v>
      </c>
      <c r="S12" s="49">
        <v>46985.095500000003</v>
      </c>
      <c r="T12" s="49">
        <v>3387.3613</v>
      </c>
      <c r="U12" s="49">
        <v>152.33269999999999</v>
      </c>
      <c r="V12" s="49">
        <v>4920.9276</v>
      </c>
      <c r="W12" s="49">
        <v>52.183300000000003</v>
      </c>
      <c r="X12" s="50">
        <f t="shared" si="0"/>
        <v>5005.2247000000298</v>
      </c>
      <c r="Y12" s="24">
        <v>164907.66572299998</v>
      </c>
    </row>
    <row r="13" spans="1:25" s="62" customFormat="1">
      <c r="A13" s="89" t="s">
        <v>68</v>
      </c>
      <c r="B13" s="90"/>
      <c r="C13" s="49">
        <v>4960.6615000000002</v>
      </c>
      <c r="D13" s="49">
        <v>3068.5805</v>
      </c>
      <c r="E13" s="49">
        <v>655.83510000000001</v>
      </c>
      <c r="F13" s="49">
        <v>12086.686800000001</v>
      </c>
      <c r="G13" s="49">
        <v>19626.482</v>
      </c>
      <c r="H13" s="49">
        <v>12260.270400000001</v>
      </c>
      <c r="I13" s="49">
        <v>5929.9222030000001</v>
      </c>
      <c r="J13" s="49">
        <v>458.19820000000004</v>
      </c>
      <c r="K13" s="49">
        <v>1742.5095999999999</v>
      </c>
      <c r="L13" s="49">
        <v>3752.0732910000002</v>
      </c>
      <c r="M13" s="49">
        <v>4603.7356399999999</v>
      </c>
      <c r="N13" s="49">
        <v>1173.7089000000001</v>
      </c>
      <c r="O13" s="49">
        <v>2388.0542</v>
      </c>
      <c r="P13" s="49">
        <v>618.56259999999997</v>
      </c>
      <c r="Q13" s="49">
        <v>11074.5322</v>
      </c>
      <c r="R13" s="49">
        <v>32827.938920000001</v>
      </c>
      <c r="S13" s="49">
        <v>27435.934182000001</v>
      </c>
      <c r="T13" s="49">
        <v>3735.778339</v>
      </c>
      <c r="U13" s="49">
        <v>158.4896</v>
      </c>
      <c r="V13" s="49">
        <v>5238.4043100000008</v>
      </c>
      <c r="W13" s="49">
        <v>54.822800000000001</v>
      </c>
      <c r="X13" s="50">
        <f t="shared" si="0"/>
        <v>2505.2849000000133</v>
      </c>
      <c r="Y13" s="24">
        <v>156356.466185</v>
      </c>
    </row>
    <row r="14" spans="1:25" s="62" customFormat="1">
      <c r="A14" s="89" t="s">
        <v>69</v>
      </c>
      <c r="B14" s="90"/>
      <c r="C14" s="87">
        <v>5519.2629999999999</v>
      </c>
      <c r="D14" s="87">
        <v>3328.9987000000001</v>
      </c>
      <c r="E14" s="87">
        <v>614.6576</v>
      </c>
      <c r="F14" s="87">
        <v>12278.713400000001</v>
      </c>
      <c r="G14" s="87">
        <v>27989.494300000002</v>
      </c>
      <c r="H14" s="87">
        <v>13144.787699999999</v>
      </c>
      <c r="I14" s="87">
        <v>7401.7939999999999</v>
      </c>
      <c r="J14" s="87">
        <v>543.19000000000005</v>
      </c>
      <c r="K14" s="87">
        <v>1887.8661999999999</v>
      </c>
      <c r="L14" s="87">
        <v>3849.9166000000005</v>
      </c>
      <c r="M14" s="87">
        <v>4910.2924000000003</v>
      </c>
      <c r="N14" s="96">
        <v>1087.9681</v>
      </c>
      <c r="O14" s="87">
        <v>2787.3137000000006</v>
      </c>
      <c r="P14" s="87">
        <v>571.83780000000002</v>
      </c>
      <c r="Q14" s="87">
        <v>12536.853799999999</v>
      </c>
      <c r="R14" s="87">
        <v>34871.439700000003</v>
      </c>
      <c r="S14" s="87">
        <v>25323.809499999996</v>
      </c>
      <c r="T14" s="87">
        <v>3913.9227999999998</v>
      </c>
      <c r="U14" s="87">
        <v>167.97030000000001</v>
      </c>
      <c r="V14" s="87">
        <v>6231.1700999999994</v>
      </c>
      <c r="W14" s="87">
        <v>52.160400000000003</v>
      </c>
      <c r="X14" s="50">
        <f t="shared" si="0"/>
        <v>1401.7648999999853</v>
      </c>
      <c r="Y14" s="91">
        <v>170415.185</v>
      </c>
    </row>
    <row r="15" spans="1:25">
      <c r="A15" s="38" t="s">
        <v>133</v>
      </c>
      <c r="B15" s="39"/>
      <c r="C15" s="87">
        <v>5758.3710999999994</v>
      </c>
      <c r="D15" s="88">
        <v>3584.6548999999995</v>
      </c>
      <c r="E15" s="88">
        <v>749.0829</v>
      </c>
      <c r="F15" s="88">
        <v>13644.930799999998</v>
      </c>
      <c r="G15" s="88">
        <v>31372.3554</v>
      </c>
      <c r="H15" s="88">
        <v>14029.930499999999</v>
      </c>
      <c r="I15" s="88">
        <v>8270.6355000000003</v>
      </c>
      <c r="J15" s="88">
        <v>536.90940000000001</v>
      </c>
      <c r="K15" s="88">
        <v>2114.9913999999999</v>
      </c>
      <c r="L15" s="88">
        <v>4256.9048000000003</v>
      </c>
      <c r="M15" s="88">
        <v>5649.3819999999996</v>
      </c>
      <c r="N15" s="97">
        <v>1293.9079999999999</v>
      </c>
      <c r="O15" s="88">
        <v>3261.9798000000001</v>
      </c>
      <c r="P15" s="88">
        <v>634.62800000000004</v>
      </c>
      <c r="Q15" s="88">
        <v>15590.407900000002</v>
      </c>
      <c r="R15" s="88">
        <v>42868.202499999999</v>
      </c>
      <c r="S15" s="88">
        <v>32776.450199999999</v>
      </c>
      <c r="T15" s="88">
        <v>4960.6721000000007</v>
      </c>
      <c r="U15" s="88">
        <v>127.52070000000001</v>
      </c>
      <c r="V15" s="88">
        <v>7904.8864999999996</v>
      </c>
      <c r="W15" s="88">
        <v>51.733600000000003</v>
      </c>
      <c r="X15" s="43">
        <f t="shared" si="0"/>
        <v>948.01190000002543</v>
      </c>
      <c r="Y15" s="74">
        <v>200386.54990000001</v>
      </c>
    </row>
    <row r="16" spans="1:25">
      <c r="A16" s="38" t="s">
        <v>134</v>
      </c>
      <c r="B16" s="39"/>
      <c r="C16" s="87">
        <v>6536.8501999999999</v>
      </c>
      <c r="D16" s="88">
        <v>3798.8048000000003</v>
      </c>
      <c r="E16" s="88">
        <v>782.33939999999996</v>
      </c>
      <c r="F16" s="88">
        <v>14280.604299999999</v>
      </c>
      <c r="G16" s="88">
        <v>35749.5674</v>
      </c>
      <c r="H16" s="88">
        <v>14971.837599999999</v>
      </c>
      <c r="I16" s="88">
        <v>7788.2724999999991</v>
      </c>
      <c r="J16" s="88">
        <v>600.24030000000005</v>
      </c>
      <c r="K16" s="88">
        <v>2010.6029000000001</v>
      </c>
      <c r="L16" s="88">
        <v>4496.7597000000005</v>
      </c>
      <c r="M16" s="88">
        <v>5554.1791000000003</v>
      </c>
      <c r="N16" s="97">
        <v>1315.8617999999999</v>
      </c>
      <c r="O16" s="88">
        <v>2744.1294000000003</v>
      </c>
      <c r="P16" s="88">
        <v>682.56730000000005</v>
      </c>
      <c r="Q16" s="88">
        <v>15380.575000000004</v>
      </c>
      <c r="R16" s="88">
        <v>47784.572400000005</v>
      </c>
      <c r="S16" s="88">
        <v>35501.521399999998</v>
      </c>
      <c r="T16" s="88">
        <v>5148.3081000000002</v>
      </c>
      <c r="U16" s="88">
        <v>169.5009</v>
      </c>
      <c r="V16" s="88">
        <v>6730.862799999999</v>
      </c>
      <c r="W16" s="88">
        <v>59.567700000000002</v>
      </c>
      <c r="X16" s="43">
        <f t="shared" si="0"/>
        <v>30750.130699999976</v>
      </c>
      <c r="Y16" s="74">
        <v>242837.6557</v>
      </c>
    </row>
    <row r="17" spans="1:25">
      <c r="A17" s="38" t="s">
        <v>63</v>
      </c>
      <c r="B17" s="39"/>
      <c r="C17" s="87">
        <v>7056.2082000000009</v>
      </c>
      <c r="D17" s="88">
        <v>4947.1485000000011</v>
      </c>
      <c r="E17" s="88">
        <v>1107.3970999999999</v>
      </c>
      <c r="F17" s="88">
        <v>15823.9413</v>
      </c>
      <c r="G17" s="88">
        <v>50744.347000000002</v>
      </c>
      <c r="H17" s="88">
        <v>16127.807999999999</v>
      </c>
      <c r="I17" s="88">
        <v>8580.5619000000006</v>
      </c>
      <c r="J17" s="88">
        <v>719.57780000000002</v>
      </c>
      <c r="K17" s="88">
        <v>2178.5305000000003</v>
      </c>
      <c r="L17" s="88">
        <v>4606.5825000000004</v>
      </c>
      <c r="M17" s="88">
        <v>6017.0578999999998</v>
      </c>
      <c r="N17" s="97">
        <v>1366.3569999999997</v>
      </c>
      <c r="O17" s="88">
        <v>3604.2093000000004</v>
      </c>
      <c r="P17" s="88">
        <v>785.17060000000004</v>
      </c>
      <c r="Q17" s="88">
        <v>16267.736499999997</v>
      </c>
      <c r="R17" s="88">
        <v>48673.6325</v>
      </c>
      <c r="S17" s="88">
        <v>38874.863799999999</v>
      </c>
      <c r="T17" s="88">
        <v>4977.1279000000004</v>
      </c>
      <c r="U17" s="88">
        <v>214.733</v>
      </c>
      <c r="V17" s="88">
        <v>9623.8100999999988</v>
      </c>
      <c r="W17" s="88">
        <v>64.639700000000005</v>
      </c>
      <c r="X17" s="43">
        <f t="shared" si="0"/>
        <v>18370.243600000042</v>
      </c>
      <c r="Y17" s="74">
        <v>260731.68470000001</v>
      </c>
    </row>
    <row r="18" spans="1:25">
      <c r="A18" s="38" t="s">
        <v>135</v>
      </c>
      <c r="B18" s="39"/>
      <c r="C18" s="87">
        <v>7208.2431999999999</v>
      </c>
      <c r="D18" s="88">
        <v>5120.9449999999997</v>
      </c>
      <c r="E18" s="88">
        <v>846.69669999999996</v>
      </c>
      <c r="F18" s="88">
        <v>15813.9331</v>
      </c>
      <c r="G18" s="88">
        <v>33578.661699999997</v>
      </c>
      <c r="H18" s="88">
        <v>17221.367999999999</v>
      </c>
      <c r="I18" s="88">
        <v>8299.3119000000006</v>
      </c>
      <c r="J18" s="88">
        <v>669.03780000000006</v>
      </c>
      <c r="K18" s="88">
        <v>2358.6016000000004</v>
      </c>
      <c r="L18" s="88">
        <v>4604.9958999999999</v>
      </c>
      <c r="M18" s="88">
        <v>5813.2981000000009</v>
      </c>
      <c r="N18" s="97">
        <v>1376.6771999999999</v>
      </c>
      <c r="O18" s="88">
        <v>2995.6682000000001</v>
      </c>
      <c r="P18" s="88">
        <v>588.98699999999997</v>
      </c>
      <c r="Q18" s="88">
        <v>15335.150099999995</v>
      </c>
      <c r="R18" s="88">
        <v>40347.004400000005</v>
      </c>
      <c r="S18" s="88">
        <v>36289.054800000005</v>
      </c>
      <c r="T18" s="88">
        <v>4781.7959999999994</v>
      </c>
      <c r="U18" s="88">
        <v>229.24610000000001</v>
      </c>
      <c r="V18" s="88">
        <v>9035.2993000000006</v>
      </c>
      <c r="W18" s="88">
        <v>69.555300000000003</v>
      </c>
      <c r="X18" s="43">
        <f t="shared" si="0"/>
        <v>5606.1398000000245</v>
      </c>
      <c r="Y18" s="74">
        <v>218189.67120000001</v>
      </c>
    </row>
    <row r="19" spans="1:25">
      <c r="A19" s="38" t="s">
        <v>64</v>
      </c>
      <c r="B19" s="39"/>
      <c r="C19" s="87">
        <v>8009.8371999999999</v>
      </c>
      <c r="D19" s="88">
        <v>5162.6169</v>
      </c>
      <c r="E19" s="88">
        <v>1016.3151</v>
      </c>
      <c r="F19" s="88">
        <v>18205.862499999999</v>
      </c>
      <c r="G19" s="88">
        <v>50175.663200000003</v>
      </c>
      <c r="H19" s="88">
        <v>19735.492700000003</v>
      </c>
      <c r="I19" s="88">
        <v>10811.804599999999</v>
      </c>
      <c r="J19" s="88">
        <v>753.54739999999993</v>
      </c>
      <c r="K19" s="88">
        <v>2854.9702000000002</v>
      </c>
      <c r="L19" s="88">
        <v>4555.5763999999999</v>
      </c>
      <c r="M19" s="88">
        <v>6459.8022000000001</v>
      </c>
      <c r="N19" s="97">
        <v>1541.9474</v>
      </c>
      <c r="O19" s="88">
        <v>3981.0792999999999</v>
      </c>
      <c r="P19" s="88">
        <v>659.69129999999996</v>
      </c>
      <c r="Q19" s="88">
        <v>21982.941799999997</v>
      </c>
      <c r="R19" s="88">
        <v>49001.248699999996</v>
      </c>
      <c r="S19" s="88">
        <v>34861.433399999994</v>
      </c>
      <c r="T19" s="88">
        <v>5289.4553999999998</v>
      </c>
      <c r="U19" s="88">
        <v>199.63579999999999</v>
      </c>
      <c r="V19" s="88">
        <v>8566.4303999999993</v>
      </c>
      <c r="W19" s="88">
        <v>69.540199999999999</v>
      </c>
      <c r="X19" s="43">
        <f t="shared" si="0"/>
        <v>42464.169699999955</v>
      </c>
      <c r="Y19" s="74">
        <v>296359.06180000002</v>
      </c>
    </row>
    <row r="20" spans="1:25">
      <c r="A20" s="38" t="s">
        <v>136</v>
      </c>
      <c r="B20" s="39"/>
      <c r="C20" s="87">
        <v>9450.9698000000008</v>
      </c>
      <c r="D20" s="88">
        <v>5891.1023999999998</v>
      </c>
      <c r="E20" s="88">
        <v>1158.9169999999999</v>
      </c>
      <c r="F20" s="88">
        <v>19863.890200000002</v>
      </c>
      <c r="G20" s="88">
        <v>60881.057399999998</v>
      </c>
      <c r="H20" s="88">
        <v>19549.510199999997</v>
      </c>
      <c r="I20" s="88">
        <v>11248.0828</v>
      </c>
      <c r="J20" s="88">
        <v>824.6735000000001</v>
      </c>
      <c r="K20" s="88">
        <v>2658.6093999999998</v>
      </c>
      <c r="L20" s="88">
        <v>4749.4151999999995</v>
      </c>
      <c r="M20" s="88">
        <v>6901.9668000000001</v>
      </c>
      <c r="N20" s="97">
        <v>1671.7583</v>
      </c>
      <c r="O20" s="88">
        <v>3457.9106000000002</v>
      </c>
      <c r="P20" s="88">
        <v>610.99120000000005</v>
      </c>
      <c r="Q20" s="88">
        <v>16131.844300000001</v>
      </c>
      <c r="R20" s="88">
        <v>45560.194900000002</v>
      </c>
      <c r="S20" s="88">
        <v>35139.030599999998</v>
      </c>
      <c r="T20" s="88">
        <v>5519.4901</v>
      </c>
      <c r="U20" s="88">
        <v>457.0444</v>
      </c>
      <c r="V20" s="88">
        <v>8971.5981999999985</v>
      </c>
      <c r="W20" s="88">
        <v>64.628699999999995</v>
      </c>
      <c r="X20" s="43">
        <f t="shared" si="0"/>
        <v>53450.867400000003</v>
      </c>
      <c r="Y20" s="74">
        <v>314213.55339999998</v>
      </c>
    </row>
    <row r="21" spans="1:25">
      <c r="A21" s="38" t="s">
        <v>65</v>
      </c>
      <c r="B21" s="39"/>
      <c r="C21" s="87">
        <v>9843.5202000000008</v>
      </c>
      <c r="D21" s="88">
        <v>6112.8344999999999</v>
      </c>
      <c r="E21" s="88">
        <v>1137.22</v>
      </c>
      <c r="F21" s="88">
        <v>21582.3655</v>
      </c>
      <c r="G21" s="88">
        <v>71968.330600000001</v>
      </c>
      <c r="H21" s="88">
        <v>21344.285400000004</v>
      </c>
      <c r="I21" s="88">
        <v>11682.3562</v>
      </c>
      <c r="J21" s="88">
        <v>881.71749999999997</v>
      </c>
      <c r="K21" s="88">
        <v>3514.0694999999996</v>
      </c>
      <c r="L21" s="88">
        <v>4902.6399999999994</v>
      </c>
      <c r="M21" s="88">
        <v>7041.6423999999997</v>
      </c>
      <c r="N21" s="97">
        <v>1908.6584</v>
      </c>
      <c r="O21" s="88">
        <v>3263.0753999999997</v>
      </c>
      <c r="P21" s="88">
        <v>567.82410000000004</v>
      </c>
      <c r="Q21" s="88">
        <v>17384.7153</v>
      </c>
      <c r="R21" s="88">
        <v>47811.737999999998</v>
      </c>
      <c r="S21" s="88">
        <v>35857.988100000002</v>
      </c>
      <c r="T21" s="88">
        <v>6091.7088000000012</v>
      </c>
      <c r="U21" s="88">
        <v>491.30149999999998</v>
      </c>
      <c r="V21" s="88">
        <v>8752.9670999999998</v>
      </c>
      <c r="W21" s="88">
        <v>115.3021</v>
      </c>
      <c r="X21" s="43">
        <f t="shared" si="0"/>
        <v>16828.75440000002</v>
      </c>
      <c r="Y21" s="74">
        <v>299085.01500000001</v>
      </c>
    </row>
    <row r="22" spans="1:25">
      <c r="A22" s="38">
        <v>2013</v>
      </c>
      <c r="B22" s="39"/>
      <c r="C22" s="87">
        <v>10148.1775</v>
      </c>
      <c r="D22" s="88">
        <v>6320.1037999999999</v>
      </c>
      <c r="E22" s="88">
        <v>1176.1128000000001</v>
      </c>
      <c r="F22" s="88">
        <v>21218.668899999997</v>
      </c>
      <c r="G22" s="88">
        <v>80586.872600000002</v>
      </c>
      <c r="H22" s="88">
        <v>22009.499</v>
      </c>
      <c r="I22" s="88">
        <v>11408.106100000001</v>
      </c>
      <c r="J22" s="88">
        <v>873.8959000000001</v>
      </c>
      <c r="K22" s="88">
        <v>2594.2287999999999</v>
      </c>
      <c r="L22" s="88">
        <v>4645.1306999999997</v>
      </c>
      <c r="M22" s="88">
        <v>6754.8747000000003</v>
      </c>
      <c r="N22" s="97">
        <v>1890.5725</v>
      </c>
      <c r="O22" s="88">
        <v>3313.6012000000001</v>
      </c>
      <c r="P22" s="88">
        <v>570.37609999999995</v>
      </c>
      <c r="Q22" s="88">
        <v>15882.809000000003</v>
      </c>
      <c r="R22" s="88">
        <v>46411.7523</v>
      </c>
      <c r="S22" s="88">
        <v>30246.1322</v>
      </c>
      <c r="T22" s="88">
        <v>6445.0553</v>
      </c>
      <c r="U22" s="88">
        <v>493.45490000000001</v>
      </c>
      <c r="V22" s="88">
        <v>8219.4693000000007</v>
      </c>
      <c r="W22" s="88">
        <v>127.3828</v>
      </c>
      <c r="X22" s="43">
        <f t="shared" si="0"/>
        <v>6068.4930000000086</v>
      </c>
      <c r="Y22" s="74">
        <v>287404.76939999999</v>
      </c>
    </row>
    <row r="23" spans="1:25">
      <c r="A23" s="38">
        <v>2014</v>
      </c>
      <c r="B23" s="39"/>
      <c r="C23" s="87">
        <v>10236.2176</v>
      </c>
      <c r="D23" s="88">
        <v>6017.2910000000002</v>
      </c>
      <c r="E23" s="88">
        <v>1129.8030000000001</v>
      </c>
      <c r="F23" s="88">
        <v>22023.780999999999</v>
      </c>
      <c r="G23" s="88">
        <v>83071.055500000002</v>
      </c>
      <c r="H23" s="88">
        <v>20885.6594</v>
      </c>
      <c r="I23" s="88">
        <v>11695.272799999999</v>
      </c>
      <c r="J23" s="88">
        <v>949.54690000000005</v>
      </c>
      <c r="K23" s="88">
        <v>2509.5075999999999</v>
      </c>
      <c r="L23" s="88">
        <v>3616.2516000000005</v>
      </c>
      <c r="M23" s="88">
        <v>7106.8843000000006</v>
      </c>
      <c r="N23" s="97">
        <v>1935.1433999999999</v>
      </c>
      <c r="O23" s="88">
        <v>3565.3921</v>
      </c>
      <c r="P23" s="88">
        <v>683.33630000000005</v>
      </c>
      <c r="Q23" s="88">
        <v>17883.677599999999</v>
      </c>
      <c r="R23" s="88">
        <v>49880.184800000003</v>
      </c>
      <c r="S23" s="88">
        <v>34091.857100000001</v>
      </c>
      <c r="T23" s="88">
        <v>6454.0319000000009</v>
      </c>
      <c r="U23" s="88">
        <v>473.6456</v>
      </c>
      <c r="V23" s="88">
        <v>9035.0515000000014</v>
      </c>
      <c r="W23" s="88">
        <v>94.890100000000004</v>
      </c>
      <c r="X23" s="43">
        <f t="shared" si="0"/>
        <v>1884.6038000000267</v>
      </c>
      <c r="Y23" s="74">
        <v>295223.08490000002</v>
      </c>
    </row>
    <row r="24" spans="1:25">
      <c r="A24" s="38" t="s">
        <v>29</v>
      </c>
      <c r="B24" s="2"/>
      <c r="C24" s="87">
        <v>10895.516</v>
      </c>
      <c r="D24" s="88">
        <v>6489.3593000000001</v>
      </c>
      <c r="E24" s="88">
        <v>1024.9672</v>
      </c>
      <c r="F24" s="88">
        <v>22971.903200000001</v>
      </c>
      <c r="G24" s="88">
        <v>66254.712800000008</v>
      </c>
      <c r="H24" s="88">
        <v>24156.2029</v>
      </c>
      <c r="I24" s="88">
        <v>12821.082</v>
      </c>
      <c r="J24" s="88">
        <v>938.5535000000001</v>
      </c>
      <c r="K24" s="88">
        <v>2899.2193000000002</v>
      </c>
      <c r="L24" s="88">
        <v>3827.2746000000002</v>
      </c>
      <c r="M24" s="88">
        <v>7533.4843999999994</v>
      </c>
      <c r="N24" s="97">
        <v>1995.9894000000002</v>
      </c>
      <c r="O24" s="88">
        <v>4192.1147000000001</v>
      </c>
      <c r="P24" s="88">
        <v>598.52509999999995</v>
      </c>
      <c r="Q24" s="88">
        <v>17887.523900000004</v>
      </c>
      <c r="R24" s="88">
        <v>53478.314200000008</v>
      </c>
      <c r="S24" s="88">
        <v>33027.529200000004</v>
      </c>
      <c r="T24" s="88">
        <v>6831.2120999999997</v>
      </c>
      <c r="U24" s="88">
        <v>289.28559999999999</v>
      </c>
      <c r="V24" s="88">
        <v>9078.2522000000008</v>
      </c>
      <c r="W24" s="88">
        <v>85.974999999999994</v>
      </c>
      <c r="X24" s="43">
        <f t="shared" si="0"/>
        <v>1401.6067999999509</v>
      </c>
      <c r="Y24" s="74">
        <v>288678.60340000002</v>
      </c>
    </row>
    <row r="25" spans="1:25">
      <c r="A25" s="38" t="s">
        <v>30</v>
      </c>
      <c r="B25" s="2"/>
      <c r="C25" s="87">
        <v>10196.8549</v>
      </c>
      <c r="D25" s="88">
        <v>6239.1077999999998</v>
      </c>
      <c r="E25" s="88">
        <v>1190.5483999999999</v>
      </c>
      <c r="F25" s="88">
        <v>22231.324400000001</v>
      </c>
      <c r="G25" s="88">
        <v>52237.309099999999</v>
      </c>
      <c r="H25" s="88">
        <v>24500.971099999999</v>
      </c>
      <c r="I25" s="88">
        <v>11614.883000000002</v>
      </c>
      <c r="J25" s="88">
        <v>851.98659999999995</v>
      </c>
      <c r="K25" s="88">
        <v>2522.4956000000002</v>
      </c>
      <c r="L25" s="88">
        <v>3409.7617</v>
      </c>
      <c r="M25" s="88">
        <v>6708.0460000000003</v>
      </c>
      <c r="N25" s="97">
        <v>1741.9122000000002</v>
      </c>
      <c r="O25" s="88">
        <v>3367.8092000000001</v>
      </c>
      <c r="P25" s="88">
        <v>507.58670000000001</v>
      </c>
      <c r="Q25" s="88">
        <v>15820.846800000001</v>
      </c>
      <c r="R25" s="88">
        <v>47203.974000000002</v>
      </c>
      <c r="S25" s="88">
        <v>29815.1446</v>
      </c>
      <c r="T25" s="88">
        <v>7779.1417000000001</v>
      </c>
      <c r="U25" s="88">
        <v>205.6703</v>
      </c>
      <c r="V25" s="88">
        <v>8918.0992000000006</v>
      </c>
      <c r="W25" s="88">
        <v>80.831100000000006</v>
      </c>
      <c r="X25" s="43">
        <f t="shared" si="0"/>
        <v>1288.3064999999599</v>
      </c>
      <c r="Y25" s="74">
        <v>258432.6109</v>
      </c>
    </row>
    <row r="26" spans="1:25">
      <c r="A26" s="40">
        <v>2017</v>
      </c>
      <c r="B26" s="2"/>
      <c r="C26" s="87">
        <v>10678.545899999999</v>
      </c>
      <c r="D26" s="88">
        <v>6354.4547999999995</v>
      </c>
      <c r="E26" s="88">
        <v>1184.4482</v>
      </c>
      <c r="F26" s="88">
        <v>22677.419800000003</v>
      </c>
      <c r="G26" s="88">
        <v>60871.8701</v>
      </c>
      <c r="H26" s="88">
        <v>25763.019399999997</v>
      </c>
      <c r="I26" s="88">
        <v>11342.520700000001</v>
      </c>
      <c r="J26" s="88">
        <v>843.06399999999996</v>
      </c>
      <c r="K26" s="88">
        <v>2437.3084000000003</v>
      </c>
      <c r="L26" s="88">
        <v>3478.6280999999999</v>
      </c>
      <c r="M26" s="88">
        <v>6296.3784000000005</v>
      </c>
      <c r="N26" s="97">
        <v>1823.557</v>
      </c>
      <c r="O26" s="88">
        <v>3865.3622</v>
      </c>
      <c r="P26" s="88">
        <v>461.42869999999999</v>
      </c>
      <c r="Q26" s="88">
        <v>16033.0301</v>
      </c>
      <c r="R26" s="88">
        <v>43817.568800000001</v>
      </c>
      <c r="S26" s="88">
        <v>30308.038500000002</v>
      </c>
      <c r="T26" s="88">
        <v>6561.1967999999997</v>
      </c>
      <c r="U26" s="88">
        <v>214.1866</v>
      </c>
      <c r="V26" s="88">
        <v>8550.9369999999999</v>
      </c>
      <c r="W26" s="88">
        <v>55.7288</v>
      </c>
      <c r="X26" s="43">
        <f t="shared" si="0"/>
        <v>1275.4708999999955</v>
      </c>
      <c r="Y26" s="74">
        <v>264894.16320000001</v>
      </c>
    </row>
    <row r="27" spans="1:25">
      <c r="A27" s="40">
        <v>2018</v>
      </c>
      <c r="B27" s="2"/>
      <c r="C27" s="87">
        <v>10650.301299999999</v>
      </c>
      <c r="D27" s="88">
        <v>6132.1642999999995</v>
      </c>
      <c r="E27" s="88">
        <v>1118.7373</v>
      </c>
      <c r="F27" s="88">
        <v>21011.926899999999</v>
      </c>
      <c r="G27" s="88">
        <v>80220.921600000001</v>
      </c>
      <c r="H27" s="88">
        <v>23317.175499999998</v>
      </c>
      <c r="I27" s="88">
        <v>11538.3163</v>
      </c>
      <c r="J27" s="88">
        <v>802.77980000000002</v>
      </c>
      <c r="K27" s="88">
        <v>2307.7082</v>
      </c>
      <c r="L27" s="88">
        <v>3241.4367999999995</v>
      </c>
      <c r="M27" s="88">
        <v>6028.4895999999999</v>
      </c>
      <c r="N27" s="97">
        <v>1839.0413000000001</v>
      </c>
      <c r="O27" s="88">
        <v>3401.4452000000001</v>
      </c>
      <c r="P27" s="88">
        <v>428.0806</v>
      </c>
      <c r="Q27" s="88">
        <v>15630.717599999998</v>
      </c>
      <c r="R27" s="88">
        <v>51721.746299999999</v>
      </c>
      <c r="S27" s="88">
        <v>31541.013599999995</v>
      </c>
      <c r="T27" s="88">
        <v>6708.0198999999993</v>
      </c>
      <c r="U27" s="88">
        <v>167.5729</v>
      </c>
      <c r="V27" s="88">
        <v>8700.5116999999991</v>
      </c>
      <c r="W27" s="88">
        <v>44.444699999999997</v>
      </c>
      <c r="X27" s="43">
        <f t="shared" si="0"/>
        <v>1107.985200000061</v>
      </c>
      <c r="Y27" s="74">
        <v>287660.53659999999</v>
      </c>
    </row>
    <row r="28" spans="1:25">
      <c r="A28" s="40">
        <v>2019</v>
      </c>
      <c r="B28" s="2"/>
      <c r="C28" s="87">
        <v>11094.153999999999</v>
      </c>
      <c r="D28" s="88">
        <v>6749.864700000001</v>
      </c>
      <c r="E28" s="88">
        <v>1182.9586999999999</v>
      </c>
      <c r="F28" s="88">
        <v>23234.838500000005</v>
      </c>
      <c r="G28" s="88">
        <v>74391.88949999999</v>
      </c>
      <c r="H28" s="88">
        <v>23724.344100000002</v>
      </c>
      <c r="I28" s="88">
        <v>12501.1572</v>
      </c>
      <c r="J28" s="88">
        <v>761.0335</v>
      </c>
      <c r="K28" s="88">
        <v>2337.9725999999996</v>
      </c>
      <c r="L28" s="88">
        <v>3458.5533</v>
      </c>
      <c r="M28" s="88">
        <v>6407.1308000000008</v>
      </c>
      <c r="N28" s="97">
        <v>1534.2314000000001</v>
      </c>
      <c r="O28" s="88">
        <v>3098.6002000000003</v>
      </c>
      <c r="P28" s="88">
        <v>434.03800000000001</v>
      </c>
      <c r="Q28" s="88">
        <v>17041.863699999998</v>
      </c>
      <c r="R28" s="88">
        <v>53235.709000000003</v>
      </c>
      <c r="S28" s="88">
        <v>56748.037299999996</v>
      </c>
      <c r="T28" s="88">
        <v>6968.8468999999996</v>
      </c>
      <c r="U28" s="88">
        <v>225.5438</v>
      </c>
      <c r="V28" s="88">
        <v>7822.4368999999997</v>
      </c>
      <c r="W28" s="88">
        <v>29.046700000000001</v>
      </c>
      <c r="X28" s="43">
        <f t="shared" si="0"/>
        <v>999.50640000005285</v>
      </c>
      <c r="Y28" s="74">
        <v>313981.75719999999</v>
      </c>
    </row>
    <row r="29" spans="1:25" s="19" customFormat="1">
      <c r="A29" s="47">
        <v>2020</v>
      </c>
      <c r="B29" s="8"/>
      <c r="C29" s="87">
        <v>10985.949299999998</v>
      </c>
      <c r="D29" s="88">
        <v>6513.9017000000003</v>
      </c>
      <c r="E29" s="88">
        <v>1207.1076</v>
      </c>
      <c r="F29" s="88">
        <v>23715.341</v>
      </c>
      <c r="G29" s="88">
        <v>55919.034100000004</v>
      </c>
      <c r="H29" s="88">
        <v>22154.2461</v>
      </c>
      <c r="I29" s="88">
        <v>11660.7091</v>
      </c>
      <c r="J29" s="88">
        <v>808.70370000000003</v>
      </c>
      <c r="K29" s="88">
        <v>2176.8921999999998</v>
      </c>
      <c r="L29" s="88">
        <v>3325.0115999999998</v>
      </c>
      <c r="M29" s="88">
        <v>7712.4264000000003</v>
      </c>
      <c r="N29" s="97">
        <v>1767.0272</v>
      </c>
      <c r="O29" s="88">
        <v>3042.3227999999999</v>
      </c>
      <c r="P29" s="88">
        <v>387.23340000000002</v>
      </c>
      <c r="Q29" s="88">
        <v>16367.4575</v>
      </c>
      <c r="R29" s="88">
        <v>56011.926699999996</v>
      </c>
      <c r="S29" s="88">
        <v>30321.660699999997</v>
      </c>
      <c r="T29" s="88">
        <v>6691.8705</v>
      </c>
      <c r="U29" s="88">
        <v>185.97069999999999</v>
      </c>
      <c r="V29" s="88">
        <v>8281.5357000000004</v>
      </c>
      <c r="W29" s="88">
        <v>73.146500000000003</v>
      </c>
      <c r="X29" s="43">
        <f t="shared" si="0"/>
        <v>1394.8334000000621</v>
      </c>
      <c r="Y29" s="74">
        <v>270704.30790000001</v>
      </c>
    </row>
    <row r="30" spans="1:25" s="19" customFormat="1">
      <c r="A30" s="47">
        <v>2021</v>
      </c>
      <c r="B30" s="8"/>
      <c r="C30" s="87">
        <v>11246.431</v>
      </c>
      <c r="D30" s="88">
        <v>6610.1273000000001</v>
      </c>
      <c r="E30" s="88">
        <v>1232.2328</v>
      </c>
      <c r="F30" s="88">
        <v>24115.6878</v>
      </c>
      <c r="G30" s="88">
        <v>55930.827599999997</v>
      </c>
      <c r="H30" s="88">
        <v>24528.0661</v>
      </c>
      <c r="I30" s="88">
        <v>11061.142899999999</v>
      </c>
      <c r="J30" s="88">
        <v>956.0141000000001</v>
      </c>
      <c r="K30" s="88">
        <v>2128.1641999999997</v>
      </c>
      <c r="L30" s="88">
        <v>3364.9659999999999</v>
      </c>
      <c r="M30" s="88">
        <v>8716.7921999999999</v>
      </c>
      <c r="N30" s="97">
        <v>2106.3267000000001</v>
      </c>
      <c r="O30" s="88">
        <v>3110.9610999999995</v>
      </c>
      <c r="P30" s="88">
        <v>526.15179999999998</v>
      </c>
      <c r="Q30" s="88">
        <v>17213.889299999999</v>
      </c>
      <c r="R30" s="88">
        <v>50148.659799999994</v>
      </c>
      <c r="S30" s="88">
        <v>38086.057699999998</v>
      </c>
      <c r="T30" s="88">
        <v>7483.2891</v>
      </c>
      <c r="U30" s="88">
        <v>701.46540000000005</v>
      </c>
      <c r="V30" s="88">
        <v>9456.104800000001</v>
      </c>
      <c r="W30" s="88">
        <v>27.479500000000002</v>
      </c>
      <c r="X30" s="43">
        <f t="shared" si="0"/>
        <v>2007.6972000000437</v>
      </c>
      <c r="Y30" s="74">
        <v>280758.5344</v>
      </c>
    </row>
    <row r="31" spans="1:25" s="19" customFormat="1">
      <c r="A31" s="47"/>
      <c r="B31" s="8"/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7"/>
      <c r="O31" s="88"/>
      <c r="P31" s="88"/>
      <c r="Q31" s="88"/>
      <c r="R31" s="88"/>
      <c r="S31" s="88"/>
      <c r="T31" s="88"/>
      <c r="U31" s="88"/>
      <c r="V31" s="88"/>
      <c r="W31" s="88"/>
      <c r="X31" s="43"/>
      <c r="Y31" s="74"/>
    </row>
    <row r="32" spans="1:2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7" s="41" customFormat="1">
      <c r="A33" s="16" t="s">
        <v>19</v>
      </c>
      <c r="B33" s="26" t="s">
        <v>140</v>
      </c>
      <c r="C33" s="7"/>
      <c r="D33" s="7"/>
      <c r="E33" s="7"/>
      <c r="F33" s="7"/>
      <c r="G33" s="7"/>
    </row>
    <row r="34" spans="1:7" s="41" customFormat="1">
      <c r="A34" s="7"/>
      <c r="B34" s="123" t="s">
        <v>33</v>
      </c>
      <c r="C34" s="123"/>
      <c r="D34" s="123"/>
      <c r="E34" s="130"/>
      <c r="F34" s="130"/>
      <c r="G34" s="130"/>
    </row>
    <row r="35" spans="1:7" s="41" customFormat="1">
      <c r="A35" s="3" t="s">
        <v>0</v>
      </c>
      <c r="B35" s="127" t="s">
        <v>34</v>
      </c>
      <c r="C35" s="127"/>
      <c r="D35" s="127"/>
      <c r="E35" s="131"/>
      <c r="F35" s="131"/>
      <c r="G35" s="131"/>
    </row>
    <row r="36" spans="1:7" s="41" customFormat="1">
      <c r="B36" s="42" t="s">
        <v>141</v>
      </c>
    </row>
    <row r="37" spans="1:7" s="41" customFormat="1">
      <c r="B37" s="42" t="s">
        <v>146</v>
      </c>
    </row>
    <row r="38" spans="1:7" s="41" customFormat="1">
      <c r="B38" s="26" t="s">
        <v>148</v>
      </c>
    </row>
    <row r="39" spans="1:7" s="41" customFormat="1"/>
    <row r="40" spans="1:7" s="41" customFormat="1"/>
  </sheetData>
  <mergeCells count="10">
    <mergeCell ref="B34:G34"/>
    <mergeCell ref="A7:B7"/>
    <mergeCell ref="B35:G35"/>
    <mergeCell ref="C1:Y1"/>
    <mergeCell ref="A6:B6"/>
    <mergeCell ref="A1:B3"/>
    <mergeCell ref="C2:Y2"/>
    <mergeCell ref="C3:Y3"/>
    <mergeCell ref="A4:B5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1C93-37ED-4566-9CC8-6C0B4AD3C906}">
  <sheetPr>
    <tabColor theme="0"/>
  </sheetPr>
  <dimension ref="A1:AS39"/>
  <sheetViews>
    <sheetView workbookViewId="0">
      <selection activeCell="C2" sqref="C2:Y2"/>
    </sheetView>
  </sheetViews>
  <sheetFormatPr defaultColWidth="13.90625" defaultRowHeight="14.5"/>
  <cols>
    <col min="1" max="1" width="10.54296875" style="41" customWidth="1"/>
    <col min="2" max="2" width="9.54296875" style="41" customWidth="1"/>
    <col min="3" max="3" width="11" style="63" customWidth="1"/>
    <col min="4" max="4" width="9" style="63" customWidth="1"/>
    <col min="5" max="5" width="11.08984375" style="63" customWidth="1"/>
    <col min="6" max="6" width="11" style="63" customWidth="1"/>
    <col min="7" max="7" width="9.453125" style="63" customWidth="1"/>
    <col min="8" max="8" width="9.1796875" style="63" customWidth="1"/>
    <col min="9" max="9" width="9.453125" style="63" customWidth="1"/>
    <col min="10" max="10" width="11.6328125" style="63" customWidth="1"/>
    <col min="11" max="11" width="10.453125" style="63" customWidth="1"/>
    <col min="12" max="12" width="10.81640625" style="63" customWidth="1"/>
    <col min="13" max="13" width="8.36328125" style="63" customWidth="1"/>
    <col min="14" max="14" width="10.453125" style="63" customWidth="1"/>
    <col min="15" max="15" width="11.36328125" style="63" customWidth="1"/>
    <col min="16" max="16" width="11.08984375" style="63" customWidth="1"/>
    <col min="17" max="17" width="9" style="63" customWidth="1"/>
    <col min="18" max="18" width="10" style="63" customWidth="1"/>
    <col min="19" max="19" width="8.90625" style="63" customWidth="1"/>
    <col min="20" max="20" width="12.6328125" style="63" customWidth="1"/>
    <col min="21" max="21" width="10.08984375" style="63" customWidth="1"/>
    <col min="22" max="22" width="8.453125" style="63" customWidth="1"/>
    <col min="23" max="24" width="9.36328125" style="63" customWidth="1"/>
    <col min="25" max="25" width="9.6328125" style="62" customWidth="1"/>
    <col min="26" max="16384" width="13.90625" style="63"/>
  </cols>
  <sheetData>
    <row r="1" spans="1:25" s="30" customFormat="1" ht="23.5">
      <c r="A1" s="134" t="s">
        <v>137</v>
      </c>
      <c r="B1" s="135"/>
      <c r="C1" s="132" t="s">
        <v>138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3">
      <c r="A2" s="135"/>
      <c r="B2" s="135"/>
      <c r="C2" s="136" t="s">
        <v>32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15.75" customHeight="1">
      <c r="A3" s="135"/>
      <c r="B3" s="135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3">
      <c r="A4" s="140" t="s">
        <v>71</v>
      </c>
      <c r="B4" s="141"/>
      <c r="C4" s="31" t="s">
        <v>72</v>
      </c>
      <c r="D4" s="31" t="s">
        <v>73</v>
      </c>
      <c r="E4" s="31" t="s">
        <v>74</v>
      </c>
      <c r="F4" s="31" t="s">
        <v>75</v>
      </c>
      <c r="G4" s="31" t="s">
        <v>76</v>
      </c>
      <c r="H4" s="31" t="s">
        <v>77</v>
      </c>
      <c r="I4" s="31" t="s">
        <v>78</v>
      </c>
      <c r="J4" s="31" t="s">
        <v>79</v>
      </c>
      <c r="K4" s="31" t="s">
        <v>80</v>
      </c>
      <c r="L4" s="31" t="s">
        <v>81</v>
      </c>
      <c r="M4" s="31" t="s">
        <v>82</v>
      </c>
      <c r="N4" s="31" t="s">
        <v>83</v>
      </c>
      <c r="O4" s="31" t="s">
        <v>84</v>
      </c>
      <c r="P4" s="31" t="s">
        <v>85</v>
      </c>
      <c r="Q4" s="31" t="s">
        <v>86</v>
      </c>
      <c r="R4" s="31" t="s">
        <v>87</v>
      </c>
      <c r="S4" s="31" t="s">
        <v>88</v>
      </c>
      <c r="T4" s="31" t="s">
        <v>89</v>
      </c>
      <c r="U4" s="77" t="s">
        <v>142</v>
      </c>
      <c r="V4" s="31" t="s">
        <v>90</v>
      </c>
      <c r="W4" s="31" t="s">
        <v>91</v>
      </c>
      <c r="X4" s="63" t="s">
        <v>92</v>
      </c>
    </row>
    <row r="5" spans="1:25" ht="104">
      <c r="A5" s="141"/>
      <c r="B5" s="141"/>
      <c r="C5" s="32" t="s">
        <v>93</v>
      </c>
      <c r="D5" s="32" t="s">
        <v>94</v>
      </c>
      <c r="E5" s="32" t="s">
        <v>95</v>
      </c>
      <c r="F5" s="32" t="s">
        <v>96</v>
      </c>
      <c r="G5" s="32" t="s">
        <v>20</v>
      </c>
      <c r="H5" s="32" t="s">
        <v>97</v>
      </c>
      <c r="I5" s="32" t="s">
        <v>98</v>
      </c>
      <c r="J5" s="32" t="s">
        <v>139</v>
      </c>
      <c r="K5" s="32" t="s">
        <v>99</v>
      </c>
      <c r="L5" s="32" t="s">
        <v>100</v>
      </c>
      <c r="M5" s="32" t="s">
        <v>101</v>
      </c>
      <c r="N5" s="32" t="s">
        <v>102</v>
      </c>
      <c r="O5" s="32" t="s">
        <v>103</v>
      </c>
      <c r="P5" s="32" t="s">
        <v>104</v>
      </c>
      <c r="Q5" s="32" t="s">
        <v>105</v>
      </c>
      <c r="R5" s="32" t="s">
        <v>106</v>
      </c>
      <c r="S5" s="32" t="s">
        <v>107</v>
      </c>
      <c r="T5" s="32" t="s">
        <v>108</v>
      </c>
      <c r="U5" s="46" t="s">
        <v>143</v>
      </c>
      <c r="V5" s="32" t="s">
        <v>109</v>
      </c>
      <c r="W5" s="32" t="s">
        <v>110</v>
      </c>
      <c r="X5" s="33" t="s">
        <v>21</v>
      </c>
      <c r="Y5" s="82" t="s">
        <v>2</v>
      </c>
    </row>
    <row r="6" spans="1:25" ht="18.75" customHeight="1">
      <c r="A6" s="121" t="s">
        <v>0</v>
      </c>
      <c r="B6" s="121"/>
      <c r="C6" s="34" t="s">
        <v>111</v>
      </c>
      <c r="D6" s="34" t="s">
        <v>112</v>
      </c>
      <c r="E6" s="34" t="s">
        <v>113</v>
      </c>
      <c r="F6" s="34" t="s">
        <v>114</v>
      </c>
      <c r="G6" s="34" t="s">
        <v>115</v>
      </c>
      <c r="H6" s="34" t="s">
        <v>116</v>
      </c>
      <c r="I6" s="34" t="s">
        <v>117</v>
      </c>
      <c r="J6" s="34" t="s">
        <v>118</v>
      </c>
      <c r="K6" s="34" t="s">
        <v>119</v>
      </c>
      <c r="L6" s="34" t="s">
        <v>120</v>
      </c>
      <c r="M6" s="34" t="s">
        <v>121</v>
      </c>
      <c r="N6" s="34" t="s">
        <v>122</v>
      </c>
      <c r="O6" s="34" t="s">
        <v>123</v>
      </c>
      <c r="P6" s="34" t="s">
        <v>124</v>
      </c>
      <c r="Q6" s="34" t="s">
        <v>125</v>
      </c>
      <c r="R6" s="34" t="s">
        <v>126</v>
      </c>
      <c r="S6" s="34" t="s">
        <v>127</v>
      </c>
      <c r="T6" s="34" t="s">
        <v>128</v>
      </c>
      <c r="U6" s="34" t="s">
        <v>144</v>
      </c>
      <c r="V6" s="34" t="s">
        <v>129</v>
      </c>
      <c r="W6" s="34" t="s">
        <v>130</v>
      </c>
      <c r="X6" s="34" t="s">
        <v>145</v>
      </c>
      <c r="Y6" s="83"/>
    </row>
    <row r="7" spans="1:25">
      <c r="A7" s="121" t="s">
        <v>22</v>
      </c>
      <c r="B7" s="12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83"/>
    </row>
    <row r="8" spans="1:25">
      <c r="A8" s="121" t="s">
        <v>15</v>
      </c>
      <c r="B8" s="121"/>
      <c r="C8" s="34"/>
      <c r="D8" s="34"/>
      <c r="E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84"/>
    </row>
    <row r="9" spans="1:25">
      <c r="A9" s="38" t="s">
        <v>131</v>
      </c>
      <c r="B9" s="39"/>
      <c r="C9" s="18">
        <v>2658.3696999999997</v>
      </c>
      <c r="D9" s="18">
        <v>1.1446000000000001</v>
      </c>
      <c r="E9" s="43">
        <v>0</v>
      </c>
      <c r="F9" s="18">
        <v>122.40048999999999</v>
      </c>
      <c r="G9" s="18">
        <v>16350.018559</v>
      </c>
      <c r="H9" s="18">
        <v>56.557299999999998</v>
      </c>
      <c r="I9" s="18">
        <v>56.615099999999998</v>
      </c>
      <c r="J9" s="18">
        <v>1.2136</v>
      </c>
      <c r="K9" s="18">
        <v>9.7304999999999993</v>
      </c>
      <c r="L9" s="18">
        <v>80.080100000000002</v>
      </c>
      <c r="M9" s="18">
        <v>52.730059999999995</v>
      </c>
      <c r="N9" s="18">
        <v>11.422599999999999</v>
      </c>
      <c r="O9" s="18">
        <v>27.428499999999996</v>
      </c>
      <c r="P9" s="18">
        <v>0.40200000000000002</v>
      </c>
      <c r="Q9" s="18">
        <v>42828.228950999997</v>
      </c>
      <c r="R9" s="18">
        <v>842.29989999999998</v>
      </c>
      <c r="S9" s="18">
        <v>482.15229999999997</v>
      </c>
      <c r="T9" s="18">
        <v>167.4479</v>
      </c>
      <c r="U9" s="18">
        <v>0</v>
      </c>
      <c r="V9" s="18">
        <v>64.377099999999999</v>
      </c>
      <c r="W9" s="43">
        <v>0</v>
      </c>
      <c r="X9" s="43">
        <f>Y9-SUM(C9:W9)</f>
        <v>10326.822918000005</v>
      </c>
      <c r="Y9" s="50">
        <v>74139.442177999998</v>
      </c>
    </row>
    <row r="10" spans="1:25">
      <c r="A10" s="38" t="s">
        <v>132</v>
      </c>
      <c r="B10" s="39"/>
      <c r="C10" s="18">
        <v>2994.2966499999998</v>
      </c>
      <c r="D10" s="18">
        <v>1.6012</v>
      </c>
      <c r="E10" s="43">
        <v>0</v>
      </c>
      <c r="F10" s="18">
        <v>88.542199999999994</v>
      </c>
      <c r="G10" s="18">
        <v>8906.9195499999987</v>
      </c>
      <c r="H10" s="18">
        <v>55.371300000000005</v>
      </c>
      <c r="I10" s="18">
        <v>50.502899999999997</v>
      </c>
      <c r="J10" s="18">
        <v>2.2917999999999998</v>
      </c>
      <c r="K10" s="18">
        <v>11.0884</v>
      </c>
      <c r="L10" s="18">
        <v>82.896799999999999</v>
      </c>
      <c r="M10" s="18">
        <v>80.28179999999999</v>
      </c>
      <c r="N10" s="18">
        <v>12.262499999999999</v>
      </c>
      <c r="O10" s="18">
        <v>22.483499999999999</v>
      </c>
      <c r="P10" s="18">
        <v>3.5021</v>
      </c>
      <c r="Q10" s="18">
        <v>36414.049986999999</v>
      </c>
      <c r="R10" s="18">
        <v>709.80600000000004</v>
      </c>
      <c r="S10" s="18">
        <v>396.5994</v>
      </c>
      <c r="T10" s="18">
        <v>158.87700000000001</v>
      </c>
      <c r="U10" s="18">
        <v>0</v>
      </c>
      <c r="V10" s="18">
        <v>42.906700000000001</v>
      </c>
      <c r="W10" s="43">
        <v>0</v>
      </c>
      <c r="X10" s="43">
        <f t="shared" ref="X10:X30" si="0">Y10-SUM(C10:W10)</f>
        <v>9555.6742209999938</v>
      </c>
      <c r="Y10" s="50">
        <v>59589.954007999993</v>
      </c>
    </row>
    <row r="11" spans="1:25" ht="14" hidden="1" customHeight="1">
      <c r="A11" s="38" t="s">
        <v>66</v>
      </c>
      <c r="B11" s="39"/>
      <c r="C11" s="18">
        <v>2742.4187999999999</v>
      </c>
      <c r="D11" s="18">
        <v>4.4823000000000004</v>
      </c>
      <c r="E11" s="43">
        <v>0</v>
      </c>
      <c r="F11" s="18">
        <v>83.751700000000014</v>
      </c>
      <c r="G11" s="18">
        <v>8044.6379850000003</v>
      </c>
      <c r="H11" s="18">
        <v>77.224599999999995</v>
      </c>
      <c r="I11" s="18">
        <v>97.604797000000005</v>
      </c>
      <c r="J11" s="18">
        <v>1.5089999999999999</v>
      </c>
      <c r="K11" s="18">
        <v>16.207599999999999</v>
      </c>
      <c r="L11" s="18">
        <v>118.807344</v>
      </c>
      <c r="M11" s="18">
        <v>63.651657</v>
      </c>
      <c r="N11" s="18">
        <v>12.129555</v>
      </c>
      <c r="O11" s="18">
        <v>15.929500000000001</v>
      </c>
      <c r="P11" s="18">
        <v>3.6364000000000001</v>
      </c>
      <c r="Q11" s="18">
        <v>40438.660540000004</v>
      </c>
      <c r="R11" s="18">
        <v>811.36158</v>
      </c>
      <c r="S11" s="18">
        <v>794.73285200000009</v>
      </c>
      <c r="T11" s="18">
        <v>123.469356</v>
      </c>
      <c r="U11" s="18">
        <v>0</v>
      </c>
      <c r="V11" s="18">
        <v>57.139899999999997</v>
      </c>
      <c r="W11" s="43">
        <v>0</v>
      </c>
      <c r="X11" s="43">
        <f t="shared" si="0"/>
        <v>8916.2804959999921</v>
      </c>
      <c r="Y11" s="50">
        <v>62423.635962</v>
      </c>
    </row>
    <row r="12" spans="1:25">
      <c r="A12" s="38" t="s">
        <v>67</v>
      </c>
      <c r="B12" s="39"/>
      <c r="C12" s="18">
        <v>2694.4258479999999</v>
      </c>
      <c r="D12" s="18">
        <v>11.9162</v>
      </c>
      <c r="E12" s="43">
        <v>0</v>
      </c>
      <c r="F12" s="18">
        <v>73.075029999999998</v>
      </c>
      <c r="G12" s="18">
        <v>10739.035505</v>
      </c>
      <c r="H12" s="18">
        <v>67.611801</v>
      </c>
      <c r="I12" s="18">
        <v>74.544899999999998</v>
      </c>
      <c r="J12" s="18">
        <v>2.8513999999999999</v>
      </c>
      <c r="K12" s="18">
        <v>33.926400000000001</v>
      </c>
      <c r="L12" s="18">
        <v>85.823300000000003</v>
      </c>
      <c r="M12" s="18">
        <v>61.5259</v>
      </c>
      <c r="N12" s="18">
        <v>12.5871</v>
      </c>
      <c r="O12" s="18">
        <v>14.975335000000001</v>
      </c>
      <c r="P12" s="18">
        <v>6.1571999999999996</v>
      </c>
      <c r="Q12" s="18">
        <v>54663.949513999993</v>
      </c>
      <c r="R12" s="18">
        <v>916.13549899999998</v>
      </c>
      <c r="S12" s="18">
        <v>1145.0524999999998</v>
      </c>
      <c r="T12" s="18">
        <v>146.550161</v>
      </c>
      <c r="U12" s="18">
        <v>0</v>
      </c>
      <c r="V12" s="18">
        <v>39.392099999999999</v>
      </c>
      <c r="W12" s="43">
        <v>0</v>
      </c>
      <c r="X12" s="43">
        <f t="shared" si="0"/>
        <v>11314.730899000002</v>
      </c>
      <c r="Y12" s="50">
        <v>82104.266592</v>
      </c>
    </row>
    <row r="13" spans="1:25">
      <c r="A13" s="38" t="s">
        <v>68</v>
      </c>
      <c r="B13" s="39"/>
      <c r="C13" s="18">
        <v>2856.8806730000001</v>
      </c>
      <c r="D13" s="18">
        <v>7.0887599999999997</v>
      </c>
      <c r="E13" s="43">
        <v>0</v>
      </c>
      <c r="F13" s="18">
        <v>66.310164999999998</v>
      </c>
      <c r="G13" s="18">
        <v>16703.993748000001</v>
      </c>
      <c r="H13" s="18">
        <v>106.842026</v>
      </c>
      <c r="I13" s="18">
        <v>77.811937999999998</v>
      </c>
      <c r="J13" s="18">
        <v>3.4672000000000001</v>
      </c>
      <c r="K13" s="18">
        <v>26.137899999999998</v>
      </c>
      <c r="L13" s="18">
        <v>89.537599999999998</v>
      </c>
      <c r="M13" s="18">
        <v>47.176749999999998</v>
      </c>
      <c r="N13" s="18">
        <v>11.454899999999999</v>
      </c>
      <c r="O13" s="18">
        <v>16.011201</v>
      </c>
      <c r="P13" s="18">
        <v>3.307852</v>
      </c>
      <c r="Q13" s="18">
        <v>59414.965431000004</v>
      </c>
      <c r="R13" s="18">
        <v>1204.5790750000001</v>
      </c>
      <c r="S13" s="18">
        <v>2405.2417999999998</v>
      </c>
      <c r="T13" s="18">
        <v>213.53729999999999</v>
      </c>
      <c r="U13" s="18">
        <v>0</v>
      </c>
      <c r="V13" s="18">
        <v>31.348599999999998</v>
      </c>
      <c r="W13" s="43">
        <v>0</v>
      </c>
      <c r="X13" s="43">
        <f t="shared" si="0"/>
        <v>13561.158610999992</v>
      </c>
      <c r="Y13" s="50">
        <v>96846.85153</v>
      </c>
    </row>
    <row r="14" spans="1:25">
      <c r="A14" s="38" t="s">
        <v>69</v>
      </c>
      <c r="B14" s="39"/>
      <c r="C14" s="78">
        <v>2952.3616999999999</v>
      </c>
      <c r="D14" s="78">
        <v>8.3823000000000008</v>
      </c>
      <c r="E14" s="43">
        <v>0</v>
      </c>
      <c r="F14" s="78">
        <v>179.279</v>
      </c>
      <c r="G14" s="78">
        <v>16865.332399999999</v>
      </c>
      <c r="H14" s="78">
        <v>263.36080000000004</v>
      </c>
      <c r="I14" s="78">
        <v>99.281400000000005</v>
      </c>
      <c r="J14" s="78">
        <v>116.3511</v>
      </c>
      <c r="K14" s="78">
        <v>27.65</v>
      </c>
      <c r="L14" s="78">
        <v>607.68610000000001</v>
      </c>
      <c r="M14" s="78">
        <v>98.453199999999995</v>
      </c>
      <c r="N14" s="78">
        <v>15.773300000000001</v>
      </c>
      <c r="O14" s="78">
        <v>20.828199999999999</v>
      </c>
      <c r="P14" s="78">
        <v>20.406500000000001</v>
      </c>
      <c r="Q14" s="78">
        <v>71047.373600000006</v>
      </c>
      <c r="R14" s="78">
        <v>1590.1318999999999</v>
      </c>
      <c r="S14" s="78">
        <v>820.27500000000009</v>
      </c>
      <c r="T14" s="78">
        <v>293.10570000000001</v>
      </c>
      <c r="U14" s="18">
        <v>0</v>
      </c>
      <c r="V14" s="78">
        <f t="shared" ref="V14:V30" si="1">SUM(S14:U14)</f>
        <v>1113.3807000000002</v>
      </c>
      <c r="W14" s="43">
        <v>0</v>
      </c>
      <c r="X14" s="43">
        <f t="shared" si="0"/>
        <v>14340.095600000015</v>
      </c>
      <c r="Y14" s="50">
        <v>110479.5085</v>
      </c>
    </row>
    <row r="15" spans="1:25">
      <c r="A15" s="38" t="s">
        <v>133</v>
      </c>
      <c r="B15" s="39"/>
      <c r="C15" s="78">
        <v>2623.3318999999997</v>
      </c>
      <c r="D15" s="78">
        <v>14.0243</v>
      </c>
      <c r="E15" s="43">
        <v>0</v>
      </c>
      <c r="F15" s="78">
        <v>206.61930000000001</v>
      </c>
      <c r="G15" s="78">
        <v>21070.146399999998</v>
      </c>
      <c r="H15" s="78">
        <v>310.39080000000001</v>
      </c>
      <c r="I15" s="78">
        <v>112.5341</v>
      </c>
      <c r="J15" s="78">
        <v>137.68279999999999</v>
      </c>
      <c r="K15" s="78">
        <v>32.460500000000003</v>
      </c>
      <c r="L15" s="78">
        <v>232.24160000000001</v>
      </c>
      <c r="M15" s="78">
        <v>115.90690000000001</v>
      </c>
      <c r="N15" s="78">
        <v>17.4392</v>
      </c>
      <c r="O15" s="78">
        <v>22.495699999999999</v>
      </c>
      <c r="P15" s="78">
        <v>27.015999999999998</v>
      </c>
      <c r="Q15" s="78">
        <v>78515.907499999987</v>
      </c>
      <c r="R15" s="78">
        <v>1774.7024000000001</v>
      </c>
      <c r="S15" s="78">
        <v>2117.9758000000002</v>
      </c>
      <c r="T15" s="78">
        <v>634.40319999999997</v>
      </c>
      <c r="U15" s="18">
        <v>0</v>
      </c>
      <c r="V15" s="78">
        <f t="shared" si="1"/>
        <v>2752.3789999999999</v>
      </c>
      <c r="W15" s="43">
        <v>0</v>
      </c>
      <c r="X15" s="43">
        <f t="shared" si="0"/>
        <v>21326.208800000008</v>
      </c>
      <c r="Y15" s="50">
        <v>132043.86619999999</v>
      </c>
    </row>
    <row r="16" spans="1:25">
      <c r="A16" s="38" t="s">
        <v>134</v>
      </c>
      <c r="B16" s="39"/>
      <c r="C16" s="78">
        <v>2172.3887</v>
      </c>
      <c r="D16" s="78">
        <v>16.5229</v>
      </c>
      <c r="E16" s="43">
        <v>0</v>
      </c>
      <c r="F16" s="78">
        <v>202.15089999999998</v>
      </c>
      <c r="G16" s="78">
        <v>41092.1685</v>
      </c>
      <c r="H16" s="78">
        <v>327.53309999999999</v>
      </c>
      <c r="I16" s="78">
        <v>183.6996</v>
      </c>
      <c r="J16" s="78">
        <v>91.558400000000006</v>
      </c>
      <c r="K16" s="78">
        <v>31.451000000000001</v>
      </c>
      <c r="L16" s="78">
        <v>99.949099999999987</v>
      </c>
      <c r="M16" s="78">
        <v>78.431799999999996</v>
      </c>
      <c r="N16" s="78">
        <v>13.427300000000001</v>
      </c>
      <c r="O16" s="78">
        <v>17.972200000000001</v>
      </c>
      <c r="P16" s="78">
        <v>21.085599999999999</v>
      </c>
      <c r="Q16" s="78">
        <v>110226.6741</v>
      </c>
      <c r="R16" s="78">
        <v>1289.5282</v>
      </c>
      <c r="S16" s="78">
        <v>3364.8453999999997</v>
      </c>
      <c r="T16" s="78">
        <v>434.05849999999998</v>
      </c>
      <c r="U16" s="18">
        <v>0</v>
      </c>
      <c r="V16" s="78">
        <f t="shared" si="1"/>
        <v>3798.9038999999998</v>
      </c>
      <c r="W16" s="43">
        <v>0</v>
      </c>
      <c r="X16" s="43">
        <f t="shared" si="0"/>
        <v>22322.410200000013</v>
      </c>
      <c r="Y16" s="50">
        <v>185784.75940000001</v>
      </c>
    </row>
    <row r="17" spans="1:45">
      <c r="A17" s="38" t="s">
        <v>63</v>
      </c>
      <c r="B17" s="39"/>
      <c r="C17" s="78">
        <v>2272.0218</v>
      </c>
      <c r="D17" s="78">
        <v>17.4587</v>
      </c>
      <c r="E17" s="43">
        <v>0</v>
      </c>
      <c r="F17" s="78">
        <v>195.87260000000001</v>
      </c>
      <c r="G17" s="78">
        <v>16211.3619</v>
      </c>
      <c r="H17" s="78">
        <v>339.76900000000001</v>
      </c>
      <c r="I17" s="78">
        <v>151.93600000000001</v>
      </c>
      <c r="J17" s="78">
        <v>78.915800000000004</v>
      </c>
      <c r="K17" s="78">
        <v>56.637900000000002</v>
      </c>
      <c r="L17" s="78">
        <v>76.776399999999995</v>
      </c>
      <c r="M17" s="78">
        <v>77.380099999999999</v>
      </c>
      <c r="N17" s="78">
        <v>15.246499999999999</v>
      </c>
      <c r="O17" s="78">
        <v>18.5398</v>
      </c>
      <c r="P17" s="78">
        <v>25.309699999999999</v>
      </c>
      <c r="Q17" s="78">
        <v>63815.783000000003</v>
      </c>
      <c r="R17" s="78">
        <v>1890.0362</v>
      </c>
      <c r="S17" s="78">
        <v>1488.7543000000001</v>
      </c>
      <c r="T17" s="78">
        <v>350.55369999999999</v>
      </c>
      <c r="U17" s="18">
        <v>0</v>
      </c>
      <c r="V17" s="78">
        <f t="shared" si="1"/>
        <v>1839.308</v>
      </c>
      <c r="W17" s="43">
        <v>0</v>
      </c>
      <c r="X17" s="43">
        <f t="shared" si="0"/>
        <v>15964.92819999998</v>
      </c>
      <c r="Y17" s="50">
        <v>104886.58959999999</v>
      </c>
    </row>
    <row r="18" spans="1:45">
      <c r="A18" s="38" t="s">
        <v>135</v>
      </c>
      <c r="B18" s="39"/>
      <c r="C18" s="78">
        <v>2020.7211</v>
      </c>
      <c r="D18" s="78">
        <v>15.5959</v>
      </c>
      <c r="E18" s="43">
        <v>0</v>
      </c>
      <c r="F18" s="78">
        <v>226.87690000000001</v>
      </c>
      <c r="G18" s="78">
        <v>14557.0468</v>
      </c>
      <c r="H18" s="78">
        <v>430.25820000000004</v>
      </c>
      <c r="I18" s="78">
        <v>146.13900000000001</v>
      </c>
      <c r="J18" s="78">
        <v>91.737200000000001</v>
      </c>
      <c r="K18" s="78">
        <v>34.469900000000003</v>
      </c>
      <c r="L18" s="78">
        <v>77.170199999999994</v>
      </c>
      <c r="M18" s="78">
        <v>76.410899999999998</v>
      </c>
      <c r="N18" s="78">
        <v>22.874100000000002</v>
      </c>
      <c r="O18" s="78">
        <v>18.176200000000001</v>
      </c>
      <c r="P18" s="78">
        <v>28.601500000000001</v>
      </c>
      <c r="Q18" s="78">
        <v>48349.512999999999</v>
      </c>
      <c r="R18" s="78">
        <v>2028.5636</v>
      </c>
      <c r="S18" s="78">
        <v>2705.2276999999999</v>
      </c>
      <c r="T18" s="78">
        <v>425.60919999999999</v>
      </c>
      <c r="U18" s="18">
        <v>0</v>
      </c>
      <c r="V18" s="78">
        <f t="shared" si="1"/>
        <v>3130.8368999999998</v>
      </c>
      <c r="W18" s="43">
        <v>0</v>
      </c>
      <c r="X18" s="43">
        <f t="shared" si="0"/>
        <v>15193.051099999997</v>
      </c>
      <c r="Y18" s="50">
        <v>89578.879400000005</v>
      </c>
    </row>
    <row r="19" spans="1:45">
      <c r="A19" s="38" t="s">
        <v>64</v>
      </c>
      <c r="B19" s="39"/>
      <c r="C19" s="78">
        <v>1675.0507</v>
      </c>
      <c r="D19" s="78">
        <v>7.0654000000000003</v>
      </c>
      <c r="E19" s="43">
        <v>0</v>
      </c>
      <c r="F19" s="78">
        <v>219.39530000000002</v>
      </c>
      <c r="G19" s="78">
        <v>25540.412799999998</v>
      </c>
      <c r="H19" s="78">
        <v>438.42049999999995</v>
      </c>
      <c r="I19" s="78">
        <v>149.69730000000001</v>
      </c>
      <c r="J19" s="78">
        <v>87.424700000000001</v>
      </c>
      <c r="K19" s="78">
        <v>39.643000000000001</v>
      </c>
      <c r="L19" s="78">
        <v>610.21280000000002</v>
      </c>
      <c r="M19" s="78">
        <v>75.216499999999996</v>
      </c>
      <c r="N19" s="78">
        <v>20.507200000000001</v>
      </c>
      <c r="O19" s="78">
        <v>16.176500000000001</v>
      </c>
      <c r="P19" s="78">
        <v>13.6807</v>
      </c>
      <c r="Q19" s="78">
        <v>75636.646500000003</v>
      </c>
      <c r="R19" s="78">
        <v>1607.6289999999999</v>
      </c>
      <c r="S19" s="78">
        <v>1153.7154</v>
      </c>
      <c r="T19" s="78">
        <v>391.31299999999999</v>
      </c>
      <c r="U19" s="18">
        <v>0</v>
      </c>
      <c r="V19" s="78">
        <f t="shared" si="1"/>
        <v>1545.0284000000001</v>
      </c>
      <c r="W19" s="43">
        <v>0</v>
      </c>
      <c r="X19" s="43">
        <f t="shared" si="0"/>
        <v>23413.397400000016</v>
      </c>
      <c r="Y19" s="50">
        <v>132640.63310000001</v>
      </c>
    </row>
    <row r="20" spans="1:45">
      <c r="A20" s="38" t="s">
        <v>136</v>
      </c>
      <c r="B20" s="39"/>
      <c r="C20" s="78">
        <v>1772.0584000000001</v>
      </c>
      <c r="D20" s="78">
        <v>7.8331</v>
      </c>
      <c r="E20" s="43">
        <v>0</v>
      </c>
      <c r="F20" s="78">
        <v>143.02870000000001</v>
      </c>
      <c r="G20" s="78">
        <v>24838.819199999998</v>
      </c>
      <c r="H20" s="78">
        <v>412.17020000000002</v>
      </c>
      <c r="I20" s="78">
        <v>195.43560000000002</v>
      </c>
      <c r="J20" s="78">
        <v>46.593800000000002</v>
      </c>
      <c r="K20" s="78">
        <v>36.7727</v>
      </c>
      <c r="L20" s="78">
        <v>97.088999999999999</v>
      </c>
      <c r="M20" s="78">
        <v>48.704300000000003</v>
      </c>
      <c r="N20" s="78">
        <v>20.833500000000001</v>
      </c>
      <c r="O20" s="78">
        <v>17.290199999999999</v>
      </c>
      <c r="P20" s="78">
        <v>13.110300000000001</v>
      </c>
      <c r="Q20" s="78">
        <v>75625.478399999993</v>
      </c>
      <c r="R20" s="78">
        <v>1601.0495999999998</v>
      </c>
      <c r="S20" s="78">
        <v>3432.1001000000001</v>
      </c>
      <c r="T20" s="78">
        <v>378.79730000000001</v>
      </c>
      <c r="U20" s="18">
        <v>0</v>
      </c>
      <c r="V20" s="78">
        <f t="shared" si="1"/>
        <v>3810.8974000000003</v>
      </c>
      <c r="W20" s="43">
        <v>0</v>
      </c>
      <c r="X20" s="43">
        <f t="shared" si="0"/>
        <v>28104.712300000014</v>
      </c>
      <c r="Y20" s="50">
        <v>140602.77410000001</v>
      </c>
    </row>
    <row r="21" spans="1:45">
      <c r="A21" s="38" t="s">
        <v>65</v>
      </c>
      <c r="B21" s="39"/>
      <c r="C21" s="78">
        <v>1868.6752999999999</v>
      </c>
      <c r="D21" s="78">
        <v>7.2420999999999998</v>
      </c>
      <c r="E21" s="43">
        <v>0</v>
      </c>
      <c r="F21" s="78">
        <v>125.5475</v>
      </c>
      <c r="G21" s="78">
        <v>22721.367299999998</v>
      </c>
      <c r="H21" s="78">
        <v>386.25479999999999</v>
      </c>
      <c r="I21" s="78">
        <v>150.7843</v>
      </c>
      <c r="J21" s="78">
        <v>49.9636</v>
      </c>
      <c r="K21" s="78">
        <v>43.894599999999997</v>
      </c>
      <c r="L21" s="78">
        <v>83.598500000000001</v>
      </c>
      <c r="M21" s="78">
        <v>112.95740000000001</v>
      </c>
      <c r="N21" s="78">
        <v>18.585999999999999</v>
      </c>
      <c r="O21" s="78">
        <v>25.613399999999999</v>
      </c>
      <c r="P21" s="78">
        <v>124.67</v>
      </c>
      <c r="Q21" s="78">
        <v>67269.050499999983</v>
      </c>
      <c r="R21" s="78">
        <v>1635.7370000000001</v>
      </c>
      <c r="S21" s="78">
        <v>1598.3344999999999</v>
      </c>
      <c r="T21" s="78">
        <v>480.19209999999998</v>
      </c>
      <c r="U21" s="18">
        <v>0</v>
      </c>
      <c r="V21" s="78">
        <f t="shared" si="1"/>
        <v>2078.5266000000001</v>
      </c>
      <c r="W21" s="43">
        <v>0</v>
      </c>
      <c r="X21" s="43">
        <f t="shared" si="0"/>
        <v>23236.175000000032</v>
      </c>
      <c r="Y21" s="50">
        <v>122017.17049999999</v>
      </c>
    </row>
    <row r="22" spans="1:45">
      <c r="A22" s="38">
        <v>2013</v>
      </c>
      <c r="B22" s="39"/>
      <c r="C22" s="78">
        <v>1954.8893</v>
      </c>
      <c r="D22" s="78">
        <v>5.0589000000000004</v>
      </c>
      <c r="E22" s="43">
        <v>0</v>
      </c>
      <c r="F22" s="78">
        <v>144.31880000000001</v>
      </c>
      <c r="G22" s="78">
        <v>18208.787199999999</v>
      </c>
      <c r="H22" s="78">
        <v>497.65169999999995</v>
      </c>
      <c r="I22" s="78">
        <v>184.64150000000001</v>
      </c>
      <c r="J22" s="78">
        <v>60.235799999999998</v>
      </c>
      <c r="K22" s="78">
        <v>42.113900000000001</v>
      </c>
      <c r="L22" s="78">
        <v>67.069400000000002</v>
      </c>
      <c r="M22" s="78">
        <v>87.635999999999996</v>
      </c>
      <c r="N22" s="78">
        <v>21.2392</v>
      </c>
      <c r="O22" s="78">
        <v>20.4772</v>
      </c>
      <c r="P22" s="78">
        <v>104.72490000000001</v>
      </c>
      <c r="Q22" s="78">
        <v>53485.069100000001</v>
      </c>
      <c r="R22" s="78">
        <v>2428.8362999999999</v>
      </c>
      <c r="S22" s="78">
        <v>1925.5125</v>
      </c>
      <c r="T22" s="78">
        <v>420.90679999999998</v>
      </c>
      <c r="U22" s="18">
        <v>0</v>
      </c>
      <c r="V22" s="78">
        <f t="shared" si="1"/>
        <v>2346.4193</v>
      </c>
      <c r="W22" s="43">
        <v>0</v>
      </c>
      <c r="X22" s="43">
        <f t="shared" si="0"/>
        <v>28967.163900000029</v>
      </c>
      <c r="Y22" s="50">
        <v>110972.75170000001</v>
      </c>
    </row>
    <row r="23" spans="1:45">
      <c r="A23" s="38">
        <v>2014</v>
      </c>
      <c r="B23" s="39"/>
      <c r="C23" s="78">
        <v>2118.9251999999997</v>
      </c>
      <c r="D23" s="78">
        <v>3.6577999999999999</v>
      </c>
      <c r="E23" s="43">
        <v>0</v>
      </c>
      <c r="F23" s="78">
        <v>162.5196</v>
      </c>
      <c r="G23" s="78">
        <v>24663.674599999998</v>
      </c>
      <c r="H23" s="78">
        <v>557.38689999999997</v>
      </c>
      <c r="I23" s="78">
        <v>148.02719999999999</v>
      </c>
      <c r="J23" s="78">
        <v>60.082599999999999</v>
      </c>
      <c r="K23" s="78">
        <v>44.376399999999997</v>
      </c>
      <c r="L23" s="78">
        <v>39.931199999999997</v>
      </c>
      <c r="M23" s="78">
        <v>69.919200000000004</v>
      </c>
      <c r="N23" s="78">
        <v>15.748899999999999</v>
      </c>
      <c r="O23" s="78">
        <v>28.988799999999998</v>
      </c>
      <c r="P23" s="78">
        <v>41.519799999999996</v>
      </c>
      <c r="Q23" s="78">
        <v>79599.954500000007</v>
      </c>
      <c r="R23" s="78">
        <v>1957.6565000000001</v>
      </c>
      <c r="S23" s="78">
        <v>1309.9438</v>
      </c>
      <c r="T23" s="78">
        <v>419.65550000000002</v>
      </c>
      <c r="U23" s="18">
        <v>0</v>
      </c>
      <c r="V23" s="78">
        <f t="shared" si="1"/>
        <v>1729.5993000000001</v>
      </c>
      <c r="W23" s="43">
        <v>0</v>
      </c>
      <c r="X23" s="43">
        <f t="shared" si="0"/>
        <v>31880.520400000009</v>
      </c>
      <c r="Y23" s="50">
        <v>144852.0882</v>
      </c>
    </row>
    <row r="24" spans="1:45">
      <c r="A24" s="38" t="s">
        <v>29</v>
      </c>
      <c r="B24" s="2"/>
      <c r="C24" s="78">
        <v>1765.3603000000001</v>
      </c>
      <c r="D24" s="78">
        <v>4.5301999999999998</v>
      </c>
      <c r="E24" s="43">
        <v>0</v>
      </c>
      <c r="F24" s="78">
        <v>175.69389999999999</v>
      </c>
      <c r="G24" s="78">
        <v>24147.006099999999</v>
      </c>
      <c r="H24" s="78">
        <v>618.86369999999999</v>
      </c>
      <c r="I24" s="78">
        <v>178.5472</v>
      </c>
      <c r="J24" s="78">
        <v>48.090299999999999</v>
      </c>
      <c r="K24" s="78">
        <v>205.81100000000001</v>
      </c>
      <c r="L24" s="78">
        <v>58.134599999999999</v>
      </c>
      <c r="M24" s="78">
        <v>120.44329999999999</v>
      </c>
      <c r="N24" s="78">
        <v>24.8904</v>
      </c>
      <c r="O24" s="78">
        <v>68.645600000000002</v>
      </c>
      <c r="P24" s="78">
        <v>29.991399999999999</v>
      </c>
      <c r="Q24" s="78">
        <v>59811.587200000002</v>
      </c>
      <c r="R24" s="78">
        <v>2328.8384000000001</v>
      </c>
      <c r="S24" s="78">
        <v>1966.5548000000001</v>
      </c>
      <c r="T24" s="78">
        <v>406.18729999999999</v>
      </c>
      <c r="U24" s="18">
        <v>0</v>
      </c>
      <c r="V24" s="78">
        <f t="shared" si="1"/>
        <v>2372.7420999999999</v>
      </c>
      <c r="W24" s="43">
        <v>0</v>
      </c>
      <c r="X24" s="43">
        <f t="shared" si="0"/>
        <v>37856.228399999978</v>
      </c>
      <c r="Y24" s="85">
        <v>132188.14619999999</v>
      </c>
    </row>
    <row r="25" spans="1:45">
      <c r="A25" s="38" t="s">
        <v>30</v>
      </c>
      <c r="B25" s="2"/>
      <c r="C25" s="78">
        <v>2010.8442</v>
      </c>
      <c r="D25" s="78">
        <v>5.4096000000000002</v>
      </c>
      <c r="E25" s="43">
        <v>0</v>
      </c>
      <c r="F25" s="78">
        <v>379.35140000000001</v>
      </c>
      <c r="G25" s="78">
        <v>22320.983200000002</v>
      </c>
      <c r="H25" s="78">
        <v>747.62009999999987</v>
      </c>
      <c r="I25" s="78">
        <v>219.21609999999998</v>
      </c>
      <c r="J25" s="78">
        <v>4.3867000000000003</v>
      </c>
      <c r="K25" s="78">
        <v>421.69439999999997</v>
      </c>
      <c r="L25" s="78">
        <v>62.716099999999997</v>
      </c>
      <c r="M25" s="78">
        <v>59.93119999999999</v>
      </c>
      <c r="N25" s="78">
        <v>14.342599999999999</v>
      </c>
      <c r="O25" s="78">
        <v>14.7392</v>
      </c>
      <c r="P25" s="78">
        <v>12.8794</v>
      </c>
      <c r="Q25" s="78">
        <v>69098.864900000015</v>
      </c>
      <c r="R25" s="78">
        <v>1831.4009000000001</v>
      </c>
      <c r="S25" s="78">
        <v>3470.7903000000001</v>
      </c>
      <c r="T25" s="78">
        <v>366.92360000000002</v>
      </c>
      <c r="U25" s="18">
        <v>0</v>
      </c>
      <c r="V25" s="78">
        <f t="shared" si="1"/>
        <v>3837.7139000000002</v>
      </c>
      <c r="W25" s="43">
        <v>0</v>
      </c>
      <c r="X25" s="43">
        <f>Y25-SUM(C25:W25)</f>
        <v>39566.911899999977</v>
      </c>
      <c r="Y25" s="85">
        <v>144446.71969999999</v>
      </c>
    </row>
    <row r="26" spans="1:45">
      <c r="A26" s="40">
        <v>2017</v>
      </c>
      <c r="B26" s="2"/>
      <c r="C26" s="78">
        <v>1981.6298999999999</v>
      </c>
      <c r="D26" s="78">
        <v>16.279</v>
      </c>
      <c r="E26" s="43">
        <v>0</v>
      </c>
      <c r="F26" s="78">
        <v>312.31220000000002</v>
      </c>
      <c r="G26" s="78">
        <v>27478.070199999998</v>
      </c>
      <c r="H26" s="78">
        <v>740.27159999999992</v>
      </c>
      <c r="I26" s="78">
        <v>202.54910000000001</v>
      </c>
      <c r="J26" s="78">
        <v>6.4526000000000003</v>
      </c>
      <c r="K26" s="78">
        <v>13.3832</v>
      </c>
      <c r="L26" s="78">
        <v>63.316999999999993</v>
      </c>
      <c r="M26" s="78">
        <v>104.06909999999999</v>
      </c>
      <c r="N26" s="78">
        <v>19.823799999999999</v>
      </c>
      <c r="O26" s="78">
        <v>15.136000000000001</v>
      </c>
      <c r="P26" s="78">
        <v>23.744</v>
      </c>
      <c r="Q26" s="78">
        <v>81877.045399999988</v>
      </c>
      <c r="R26" s="78">
        <v>3891.0853000000002</v>
      </c>
      <c r="S26" s="78">
        <v>2924.8960000000002</v>
      </c>
      <c r="T26" s="78">
        <v>559.64290000000005</v>
      </c>
      <c r="U26" s="18">
        <v>0</v>
      </c>
      <c r="V26" s="78">
        <f t="shared" si="1"/>
        <v>3484.5389000000005</v>
      </c>
      <c r="W26" s="43">
        <v>0</v>
      </c>
      <c r="X26" s="43">
        <f t="shared" si="0"/>
        <v>43393.51881400001</v>
      </c>
      <c r="Y26" s="85">
        <v>167107.765014</v>
      </c>
    </row>
    <row r="27" spans="1:45">
      <c r="A27" s="40">
        <v>2018</v>
      </c>
      <c r="B27" s="2"/>
      <c r="C27" s="78">
        <v>1980.1158</v>
      </c>
      <c r="D27" s="78">
        <v>10.1401</v>
      </c>
      <c r="E27" s="43">
        <v>0</v>
      </c>
      <c r="F27" s="78">
        <v>251.16459999999998</v>
      </c>
      <c r="G27" s="78">
        <v>31917.688100000003</v>
      </c>
      <c r="H27" s="78">
        <v>782.78890000000001</v>
      </c>
      <c r="I27" s="78">
        <v>177.19049999999999</v>
      </c>
      <c r="J27" s="78">
        <v>4.7751000000000001</v>
      </c>
      <c r="K27" s="78">
        <v>10.0023</v>
      </c>
      <c r="L27" s="78">
        <v>55.712000000000003</v>
      </c>
      <c r="M27" s="78">
        <v>88.445400000000006</v>
      </c>
      <c r="N27" s="78">
        <v>17.567500000000003</v>
      </c>
      <c r="O27" s="78">
        <v>21.3171</v>
      </c>
      <c r="P27" s="78">
        <v>17.1206</v>
      </c>
      <c r="Q27" s="78">
        <v>108134.46419999997</v>
      </c>
      <c r="R27" s="78">
        <v>2824.4027999999998</v>
      </c>
      <c r="S27" s="78">
        <v>1721.2529</v>
      </c>
      <c r="T27" s="78">
        <v>589.77359999999999</v>
      </c>
      <c r="U27" s="18">
        <v>0</v>
      </c>
      <c r="V27" s="78">
        <f t="shared" si="1"/>
        <v>2311.0264999999999</v>
      </c>
      <c r="W27" s="43">
        <v>0</v>
      </c>
      <c r="X27" s="43">
        <f t="shared" si="0"/>
        <v>45612.125100000005</v>
      </c>
      <c r="Y27" s="85">
        <v>196527.07309999998</v>
      </c>
    </row>
    <row r="28" spans="1:45">
      <c r="A28" s="40">
        <v>2019</v>
      </c>
      <c r="B28" s="2"/>
      <c r="C28" s="78">
        <v>2078.0319</v>
      </c>
      <c r="D28" s="78">
        <v>6.9292999999999996</v>
      </c>
      <c r="E28" s="43">
        <v>0</v>
      </c>
      <c r="F28" s="78">
        <v>262.74609999999996</v>
      </c>
      <c r="G28" s="78">
        <v>39801.589799999994</v>
      </c>
      <c r="H28" s="78">
        <v>860.31660000000011</v>
      </c>
      <c r="I28" s="78">
        <v>153.5076</v>
      </c>
      <c r="J28" s="78">
        <v>6.4286000000000003</v>
      </c>
      <c r="K28" s="78">
        <v>7.6471</v>
      </c>
      <c r="L28" s="78">
        <v>54.569800000000001</v>
      </c>
      <c r="M28" s="78">
        <v>86.671300000000002</v>
      </c>
      <c r="N28" s="78">
        <v>15.4855</v>
      </c>
      <c r="O28" s="78">
        <v>15.274500000000002</v>
      </c>
      <c r="P28" s="78">
        <v>15.7865</v>
      </c>
      <c r="Q28" s="78">
        <v>99380.322799999994</v>
      </c>
      <c r="R28" s="78">
        <v>1421.6001000000001</v>
      </c>
      <c r="S28" s="78">
        <v>4305.6495999999997</v>
      </c>
      <c r="T28" s="78">
        <v>660.19349999999997</v>
      </c>
      <c r="U28" s="18">
        <v>0</v>
      </c>
      <c r="V28" s="78">
        <f t="shared" si="1"/>
        <v>4965.8431</v>
      </c>
      <c r="W28" s="43">
        <v>0</v>
      </c>
      <c r="X28" s="43">
        <f t="shared" si="0"/>
        <v>28156.498999999982</v>
      </c>
      <c r="Y28" s="85">
        <v>182255.09269999998</v>
      </c>
    </row>
    <row r="29" spans="1:45">
      <c r="A29" s="40">
        <v>2020</v>
      </c>
      <c r="B29" s="2"/>
      <c r="C29" s="78">
        <v>1927.6259</v>
      </c>
      <c r="D29" s="78">
        <v>7.0929000000000002</v>
      </c>
      <c r="E29" s="43">
        <v>0</v>
      </c>
      <c r="F29" s="78">
        <v>210.0273</v>
      </c>
      <c r="G29" s="78">
        <v>48408.343499999995</v>
      </c>
      <c r="H29" s="78">
        <v>758.3854</v>
      </c>
      <c r="I29" s="78">
        <v>292.0872</v>
      </c>
      <c r="J29" s="78">
        <v>4.7922000000000002</v>
      </c>
      <c r="K29" s="78">
        <v>11.1365</v>
      </c>
      <c r="L29" s="78">
        <v>58.728399999999993</v>
      </c>
      <c r="M29" s="78">
        <v>129.3897</v>
      </c>
      <c r="N29" s="78">
        <v>19.137700000000002</v>
      </c>
      <c r="O29" s="78">
        <v>18.543500000000002</v>
      </c>
      <c r="P29" s="78">
        <v>9.7852999999999994</v>
      </c>
      <c r="Q29" s="78">
        <v>87481.453199999989</v>
      </c>
      <c r="R29" s="78">
        <v>1811.171</v>
      </c>
      <c r="S29" s="78">
        <v>4631.9852999999994</v>
      </c>
      <c r="T29" s="78">
        <v>563.79449999999997</v>
      </c>
      <c r="U29" s="18">
        <v>0</v>
      </c>
      <c r="V29" s="78">
        <f t="shared" si="1"/>
        <v>5195.7797999999993</v>
      </c>
      <c r="W29" s="43">
        <v>0</v>
      </c>
      <c r="X29" s="43">
        <f t="shared" si="0"/>
        <v>28828.158800000005</v>
      </c>
      <c r="Y29" s="85">
        <v>180367.41809999998</v>
      </c>
    </row>
    <row r="30" spans="1:45">
      <c r="A30" s="40">
        <v>2021</v>
      </c>
      <c r="B30" s="2"/>
      <c r="C30" s="78">
        <v>1366.2028</v>
      </c>
      <c r="D30" s="78">
        <v>18.4849</v>
      </c>
      <c r="E30" s="43">
        <v>0</v>
      </c>
      <c r="F30" s="78">
        <v>288.4316</v>
      </c>
      <c r="G30" s="78">
        <v>54562.093999999997</v>
      </c>
      <c r="H30" s="78">
        <v>814.58690000000001</v>
      </c>
      <c r="I30" s="78">
        <v>173.69279999999998</v>
      </c>
      <c r="J30" s="78">
        <v>5.5468000000000002</v>
      </c>
      <c r="K30" s="78">
        <v>14.963900000000001</v>
      </c>
      <c r="L30" s="78">
        <v>60.371600000000001</v>
      </c>
      <c r="M30" s="78">
        <v>83.057200000000009</v>
      </c>
      <c r="N30" s="78">
        <v>30.403100000000002</v>
      </c>
      <c r="O30" s="78">
        <v>27.133699999999997</v>
      </c>
      <c r="P30" s="78">
        <v>27.916799999999999</v>
      </c>
      <c r="Q30" s="78">
        <v>88107.457100000014</v>
      </c>
      <c r="R30" s="78">
        <v>1711.9313999999999</v>
      </c>
      <c r="S30" s="78">
        <v>3458.1902</v>
      </c>
      <c r="T30" s="78">
        <v>762.10299999999995</v>
      </c>
      <c r="U30" s="18">
        <v>0</v>
      </c>
      <c r="V30" s="78">
        <f t="shared" si="1"/>
        <v>4220.2932000000001</v>
      </c>
      <c r="W30" s="43">
        <v>0</v>
      </c>
      <c r="X30" s="43">
        <f t="shared" si="0"/>
        <v>22869.954299999983</v>
      </c>
      <c r="Y30" s="85">
        <v>178602.81530000002</v>
      </c>
    </row>
    <row r="31" spans="1:45" ht="15.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8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1"/>
    </row>
    <row r="32" spans="1:45" s="41" customFormat="1">
      <c r="A32" s="16" t="s">
        <v>19</v>
      </c>
      <c r="B32" s="26" t="s">
        <v>140</v>
      </c>
      <c r="C32" s="7"/>
      <c r="D32" s="7"/>
      <c r="E32" s="7"/>
      <c r="F32" s="7"/>
      <c r="G32" s="7"/>
      <c r="Y32" s="86"/>
    </row>
    <row r="33" spans="1:25" s="41" customFormat="1">
      <c r="A33" s="7"/>
      <c r="B33" s="123" t="s">
        <v>33</v>
      </c>
      <c r="C33" s="123"/>
      <c r="D33" s="123"/>
      <c r="E33" s="130"/>
      <c r="F33" s="130"/>
      <c r="G33" s="130"/>
      <c r="Y33" s="86"/>
    </row>
    <row r="34" spans="1:25" s="41" customFormat="1">
      <c r="A34" s="3" t="s">
        <v>0</v>
      </c>
      <c r="B34" s="127" t="s">
        <v>34</v>
      </c>
      <c r="C34" s="127"/>
      <c r="D34" s="127"/>
      <c r="E34" s="131"/>
      <c r="F34" s="131"/>
      <c r="G34" s="131"/>
      <c r="Y34" s="86"/>
    </row>
    <row r="35" spans="1:25" s="41" customFormat="1">
      <c r="B35" s="42" t="s">
        <v>141</v>
      </c>
      <c r="Y35" s="86"/>
    </row>
    <row r="36" spans="1:25" s="41" customFormat="1">
      <c r="B36" s="42" t="s">
        <v>146</v>
      </c>
      <c r="Y36" s="86"/>
    </row>
    <row r="37" spans="1:25" s="41" customFormat="1">
      <c r="B37" s="26" t="s">
        <v>148</v>
      </c>
      <c r="Y37" s="86"/>
    </row>
    <row r="38" spans="1:25" s="41" customFormat="1">
      <c r="Y38" s="86"/>
    </row>
    <row r="39" spans="1:25" s="41" customFormat="1">
      <c r="Y39" s="86"/>
    </row>
  </sheetData>
  <mergeCells count="10">
    <mergeCell ref="B33:G33"/>
    <mergeCell ref="B34:G34"/>
    <mergeCell ref="A7:B7"/>
    <mergeCell ref="A8:B8"/>
    <mergeCell ref="A1:B3"/>
    <mergeCell ref="C1:Y1"/>
    <mergeCell ref="C2:Y2"/>
    <mergeCell ref="C3:Y3"/>
    <mergeCell ref="A4:B5"/>
    <mergeCell ref="A6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N32"/>
  <sheetViews>
    <sheetView zoomScale="120" zoomScaleNormal="12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B2" sqref="B2:M2"/>
    </sheetView>
  </sheetViews>
  <sheetFormatPr defaultColWidth="8.90625" defaultRowHeight="14.5"/>
  <cols>
    <col min="1" max="1" width="8.90625" style="61"/>
    <col min="2" max="2" width="11.36328125" style="61" bestFit="1" customWidth="1"/>
    <col min="3" max="3" width="8.90625" style="61" bestFit="1" customWidth="1"/>
    <col min="4" max="4" width="10.36328125" style="61" bestFit="1" customWidth="1"/>
    <col min="5" max="5" width="7.08984375" style="61" customWidth="1"/>
    <col min="6" max="6" width="8" style="61" customWidth="1"/>
    <col min="7" max="7" width="9.90625" style="61" customWidth="1"/>
    <col min="8" max="8" width="10.1796875" style="61" customWidth="1"/>
    <col min="9" max="9" width="6.6328125" style="61" bestFit="1" customWidth="1"/>
    <col min="10" max="10" width="8.6328125" style="61" customWidth="1"/>
    <col min="11" max="15" width="9" style="61" bestFit="1" customWidth="1"/>
    <col min="16" max="16384" width="8.90625" style="61"/>
  </cols>
  <sheetData>
    <row r="1" spans="1:14" ht="15.5">
      <c r="A1" s="11" t="s">
        <v>23</v>
      </c>
      <c r="B1" s="142" t="s">
        <v>41</v>
      </c>
      <c r="C1" s="142"/>
      <c r="D1" s="142"/>
      <c r="E1" s="142"/>
      <c r="F1" s="124"/>
      <c r="G1" s="124"/>
      <c r="H1" s="124"/>
      <c r="I1" s="124"/>
      <c r="J1" s="124"/>
      <c r="K1" s="124"/>
      <c r="L1" s="124"/>
      <c r="M1" s="124"/>
      <c r="N1" s="57"/>
    </row>
    <row r="2" spans="1:14" ht="15.5">
      <c r="A2" s="17"/>
      <c r="B2" s="143" t="s">
        <v>32</v>
      </c>
      <c r="C2" s="143"/>
      <c r="D2" s="143"/>
      <c r="E2" s="143"/>
      <c r="F2" s="144"/>
      <c r="G2" s="144"/>
      <c r="H2" s="144"/>
      <c r="I2" s="144"/>
      <c r="J2" s="144"/>
      <c r="K2" s="144"/>
      <c r="L2" s="144"/>
      <c r="M2" s="144"/>
      <c r="N2" s="64"/>
    </row>
    <row r="3" spans="1:14" ht="30.5" customHeight="1">
      <c r="A3" s="23" t="s">
        <v>22</v>
      </c>
      <c r="C3" s="21" t="s">
        <v>37</v>
      </c>
      <c r="D3" s="21" t="s">
        <v>38</v>
      </c>
      <c r="E3" s="21" t="s">
        <v>35</v>
      </c>
      <c r="F3" s="75" t="s">
        <v>36</v>
      </c>
      <c r="G3" s="75" t="s">
        <v>39</v>
      </c>
      <c r="H3" s="75" t="s">
        <v>40</v>
      </c>
      <c r="I3" s="28" t="s">
        <v>42</v>
      </c>
      <c r="J3" s="28" t="s">
        <v>43</v>
      </c>
      <c r="K3" s="28" t="s">
        <v>44</v>
      </c>
      <c r="L3" s="75" t="s">
        <v>24</v>
      </c>
      <c r="M3" s="21" t="s">
        <v>25</v>
      </c>
      <c r="N3" s="72"/>
    </row>
    <row r="4" spans="1:14">
      <c r="C4" s="66"/>
      <c r="D4" s="66"/>
      <c r="E4" s="66"/>
      <c r="F4" s="75"/>
      <c r="G4" s="69"/>
      <c r="H4" s="69"/>
      <c r="L4" s="66"/>
      <c r="M4" s="66"/>
      <c r="N4" s="66"/>
    </row>
    <row r="5" spans="1:14">
      <c r="A5" s="148" t="s">
        <v>15</v>
      </c>
      <c r="B5" s="149"/>
      <c r="C5" s="71"/>
      <c r="D5" s="71"/>
      <c r="E5" s="71"/>
      <c r="F5" s="13"/>
      <c r="G5" s="13"/>
      <c r="H5" s="13"/>
      <c r="I5" s="13"/>
      <c r="J5" s="13"/>
      <c r="K5" s="29"/>
    </row>
    <row r="6" spans="1:14">
      <c r="A6" s="70">
        <v>2000</v>
      </c>
      <c r="B6" s="71"/>
      <c r="C6" s="9">
        <v>15599.361559000001</v>
      </c>
      <c r="D6" s="9">
        <v>42629.715851000001</v>
      </c>
      <c r="E6" s="9">
        <v>9962.5008779999989</v>
      </c>
      <c r="F6" s="9">
        <v>0</v>
      </c>
      <c r="G6" s="9">
        <v>0</v>
      </c>
      <c r="H6" s="9">
        <v>0</v>
      </c>
      <c r="I6" s="9">
        <v>582.33429999999998</v>
      </c>
      <c r="J6" s="9">
        <v>1796.6321</v>
      </c>
      <c r="K6" s="9">
        <v>46.834599999999995</v>
      </c>
      <c r="L6" s="9">
        <f>M6-SUM(C6:K6)</f>
        <v>3522.0628900000011</v>
      </c>
      <c r="M6" s="24">
        <v>74139.442177999998</v>
      </c>
      <c r="N6" s="20"/>
    </row>
    <row r="7" spans="1:14">
      <c r="A7" s="70">
        <v>2001</v>
      </c>
      <c r="B7" s="71"/>
      <c r="C7" s="9">
        <v>8297.8685499999992</v>
      </c>
      <c r="D7" s="9">
        <v>35508.449870000004</v>
      </c>
      <c r="E7" s="9">
        <v>9145.919226</v>
      </c>
      <c r="F7" s="9">
        <v>1.7600000000000001E-2</v>
      </c>
      <c r="G7" s="9">
        <v>0</v>
      </c>
      <c r="H7" s="9">
        <v>0</v>
      </c>
      <c r="I7" s="9">
        <v>773.1653500000001</v>
      </c>
      <c r="J7" s="9">
        <v>1957.5806999999998</v>
      </c>
      <c r="K7" s="9">
        <v>72.132999999999981</v>
      </c>
      <c r="L7" s="9">
        <f t="shared" ref="L7:L10" si="0">M7-SUM(C7:K7)</f>
        <v>3834.8197119999895</v>
      </c>
      <c r="M7" s="24">
        <v>59589.954007999993</v>
      </c>
      <c r="N7" s="20"/>
    </row>
    <row r="8" spans="1:14">
      <c r="A8" s="70">
        <v>2002</v>
      </c>
      <c r="B8" s="71"/>
      <c r="C8" s="9">
        <v>7413.404665</v>
      </c>
      <c r="D8" s="9">
        <v>40216.138397999996</v>
      </c>
      <c r="E8" s="9">
        <v>8527.8362789999992</v>
      </c>
      <c r="F8" s="9">
        <v>0</v>
      </c>
      <c r="G8" s="9">
        <v>0</v>
      </c>
      <c r="H8" s="9">
        <v>0</v>
      </c>
      <c r="I8" s="9">
        <v>491.48669999999987</v>
      </c>
      <c r="J8" s="9">
        <v>2060.0057999999999</v>
      </c>
      <c r="K8" s="9">
        <v>29.692800000000002</v>
      </c>
      <c r="L8" s="9">
        <f t="shared" si="0"/>
        <v>3685.0713200000027</v>
      </c>
      <c r="M8" s="24">
        <v>62423.635962</v>
      </c>
      <c r="N8" s="20"/>
    </row>
    <row r="9" spans="1:14">
      <c r="A9" s="70">
        <v>2003</v>
      </c>
      <c r="B9" s="71"/>
      <c r="C9" s="9">
        <v>9809.3675049999983</v>
      </c>
      <c r="D9" s="9">
        <v>54453.674847000002</v>
      </c>
      <c r="E9" s="9">
        <v>10982.480469000002</v>
      </c>
      <c r="F9" s="9">
        <v>0</v>
      </c>
      <c r="G9" s="9">
        <v>0</v>
      </c>
      <c r="H9" s="9">
        <v>0</v>
      </c>
      <c r="I9" s="9">
        <v>694.53176199999996</v>
      </c>
      <c r="J9" s="9">
        <v>1771.1006999999997</v>
      </c>
      <c r="K9" s="9">
        <v>37.700299999999999</v>
      </c>
      <c r="L9" s="9">
        <f t="shared" si="0"/>
        <v>4355.4110090000031</v>
      </c>
      <c r="M9" s="24">
        <v>82104.266592</v>
      </c>
      <c r="N9" s="20"/>
    </row>
    <row r="10" spans="1:14">
      <c r="A10" s="70">
        <v>2004</v>
      </c>
      <c r="B10" s="71"/>
      <c r="C10" s="9">
        <v>15678.174948</v>
      </c>
      <c r="D10" s="9">
        <v>59150.089019999999</v>
      </c>
      <c r="E10" s="9">
        <v>13206.33021</v>
      </c>
      <c r="F10" s="9">
        <v>0</v>
      </c>
      <c r="G10" s="9">
        <v>0</v>
      </c>
      <c r="H10" s="9">
        <v>1.2999999999999999E-2</v>
      </c>
      <c r="I10" s="9">
        <v>373.64567299999993</v>
      </c>
      <c r="J10" s="9">
        <v>2235.4633999999996</v>
      </c>
      <c r="K10" s="9">
        <v>46.434600000000003</v>
      </c>
      <c r="L10" s="9">
        <f t="shared" si="0"/>
        <v>6156.7006790000014</v>
      </c>
      <c r="M10" s="24">
        <v>96846.85153</v>
      </c>
      <c r="N10" s="20"/>
    </row>
    <row r="11" spans="1:14">
      <c r="A11" s="70">
        <v>2005</v>
      </c>
      <c r="B11" s="71"/>
      <c r="C11" s="10">
        <v>14043.4933</v>
      </c>
      <c r="D11" s="9">
        <v>43331.767500000002</v>
      </c>
      <c r="E11" s="48">
        <v>9259.7866999999987</v>
      </c>
      <c r="F11" s="7">
        <v>0</v>
      </c>
      <c r="G11" s="7">
        <v>0</v>
      </c>
      <c r="H11" s="9">
        <v>5.4999999999999997E-3</v>
      </c>
      <c r="I11" s="48">
        <v>349.34080000000006</v>
      </c>
      <c r="J11" s="9">
        <v>2239.0619000000002</v>
      </c>
      <c r="K11" s="9">
        <v>58.489699999999992</v>
      </c>
      <c r="L11" s="9">
        <f t="shared" ref="L11:L25" si="1">M11-C11-D11-E11-F11-G11-H11-I11-J11-K11</f>
        <v>41197.563099999999</v>
      </c>
      <c r="M11" s="24">
        <v>110479.5085</v>
      </c>
      <c r="N11" s="20"/>
    </row>
    <row r="12" spans="1:14">
      <c r="A12" s="70">
        <v>2006</v>
      </c>
      <c r="B12" s="71"/>
      <c r="C12" s="10">
        <v>18628.957299999998</v>
      </c>
      <c r="D12" s="9">
        <v>78101.67790000001</v>
      </c>
      <c r="E12" s="10">
        <v>23494.276699999995</v>
      </c>
      <c r="F12" s="7">
        <v>0</v>
      </c>
      <c r="G12" s="7">
        <v>0</v>
      </c>
      <c r="H12" s="9">
        <v>0</v>
      </c>
      <c r="I12" s="48">
        <v>177.91869999999997</v>
      </c>
      <c r="J12" s="9">
        <v>2172.5153000000005</v>
      </c>
      <c r="K12" s="9">
        <v>89.633800000000008</v>
      </c>
      <c r="L12" s="9">
        <f t="shared" si="1"/>
        <v>9378.8864999999896</v>
      </c>
      <c r="M12" s="24">
        <v>132043.86619999999</v>
      </c>
      <c r="N12" s="20"/>
    </row>
    <row r="13" spans="1:14">
      <c r="A13" s="70">
        <v>2007</v>
      </c>
      <c r="B13" s="71"/>
      <c r="C13" s="10">
        <v>38932.499400000001</v>
      </c>
      <c r="D13" s="9">
        <v>110259.6073</v>
      </c>
      <c r="E13" s="10">
        <v>25497.565599999994</v>
      </c>
      <c r="F13" s="7">
        <v>0</v>
      </c>
      <c r="G13" s="7">
        <v>0</v>
      </c>
      <c r="H13" s="9">
        <v>1.9E-2</v>
      </c>
      <c r="I13" s="10">
        <v>195.60099999999997</v>
      </c>
      <c r="J13" s="9">
        <v>1526.9782</v>
      </c>
      <c r="K13" s="9">
        <v>95.544600000000017</v>
      </c>
      <c r="L13" s="9">
        <f t="shared" si="1"/>
        <v>9276.9443000000119</v>
      </c>
      <c r="M13" s="24">
        <v>185784.75940000001</v>
      </c>
      <c r="N13" s="20"/>
    </row>
    <row r="14" spans="1:14">
      <c r="A14" s="70">
        <v>2008</v>
      </c>
      <c r="B14" s="71"/>
      <c r="C14" s="5">
        <v>14337.1713</v>
      </c>
      <c r="D14" s="6">
        <v>63076.972099999999</v>
      </c>
      <c r="E14" s="10">
        <v>17141.519899999999</v>
      </c>
      <c r="F14" s="7">
        <v>0</v>
      </c>
      <c r="G14" s="7">
        <v>0</v>
      </c>
      <c r="H14" s="9">
        <v>2.06E-2</v>
      </c>
      <c r="I14" s="10">
        <v>269.80959999999999</v>
      </c>
      <c r="J14" s="9">
        <v>1283.6852999999999</v>
      </c>
      <c r="K14" s="9">
        <v>73.171099999999996</v>
      </c>
      <c r="L14" s="9">
        <f t="shared" si="1"/>
        <v>8704.2396999999928</v>
      </c>
      <c r="M14" s="24">
        <v>104886.58959999999</v>
      </c>
      <c r="N14" s="20"/>
    </row>
    <row r="15" spans="1:14">
      <c r="A15" s="70">
        <v>2009</v>
      </c>
      <c r="B15" s="71"/>
      <c r="C15" s="10">
        <v>14424.626799999998</v>
      </c>
      <c r="D15" s="6">
        <v>47750.813200000011</v>
      </c>
      <c r="E15" s="10">
        <v>17662.560300000001</v>
      </c>
      <c r="F15" s="9">
        <v>0</v>
      </c>
      <c r="G15" s="9">
        <v>1.2912999999999999</v>
      </c>
      <c r="H15" s="9">
        <v>0</v>
      </c>
      <c r="I15" s="10">
        <v>423.51859999999994</v>
      </c>
      <c r="J15" s="9">
        <v>1308.5233000000001</v>
      </c>
      <c r="K15" s="9">
        <v>101.131</v>
      </c>
      <c r="L15" s="9">
        <f t="shared" si="1"/>
        <v>7906.4148999999943</v>
      </c>
      <c r="M15" s="24">
        <v>89578.879400000005</v>
      </c>
      <c r="N15" s="20"/>
    </row>
    <row r="16" spans="1:14">
      <c r="A16" s="70">
        <v>2010</v>
      </c>
      <c r="B16" s="71"/>
      <c r="C16" s="6">
        <v>25435.9863</v>
      </c>
      <c r="D16" s="6">
        <v>75049.562600000019</v>
      </c>
      <c r="E16" s="10">
        <v>24028.220800000003</v>
      </c>
      <c r="F16" s="9">
        <v>177.68809999999999</v>
      </c>
      <c r="G16" s="9">
        <v>0</v>
      </c>
      <c r="H16" s="9">
        <v>0</v>
      </c>
      <c r="I16" s="10">
        <v>430.79540000000003</v>
      </c>
      <c r="J16" s="9">
        <v>1024.8954999999999</v>
      </c>
      <c r="K16" s="9">
        <v>103.73869999999999</v>
      </c>
      <c r="L16" s="9">
        <f t="shared" si="1"/>
        <v>6389.7456999999804</v>
      </c>
      <c r="M16" s="24">
        <v>132640.63310000001</v>
      </c>
      <c r="N16" s="20"/>
    </row>
    <row r="17" spans="1:14">
      <c r="A17" s="70">
        <v>2011</v>
      </c>
      <c r="B17" s="71"/>
      <c r="C17" s="6">
        <v>24986.474099999999</v>
      </c>
      <c r="D17" s="6">
        <v>74576.416299999997</v>
      </c>
      <c r="E17" s="5">
        <v>22071.497700000004</v>
      </c>
      <c r="F17" s="9">
        <v>9243.2590999999993</v>
      </c>
      <c r="G17" s="9">
        <v>0</v>
      </c>
      <c r="H17" s="9">
        <v>0</v>
      </c>
      <c r="I17" s="10">
        <v>437.11559999999997</v>
      </c>
      <c r="J17" s="6">
        <v>1013.3235999999999</v>
      </c>
      <c r="K17" s="6">
        <v>68.340799999999987</v>
      </c>
      <c r="L17" s="9">
        <f t="shared" si="1"/>
        <v>8206.3469000000186</v>
      </c>
      <c r="M17" s="24">
        <v>140602.77410000001</v>
      </c>
      <c r="N17" s="20"/>
    </row>
    <row r="18" spans="1:14">
      <c r="A18" s="70">
        <v>2012</v>
      </c>
      <c r="B18" s="71"/>
      <c r="C18" s="6">
        <v>22532.536000000004</v>
      </c>
      <c r="D18" s="6">
        <v>66548.973599999998</v>
      </c>
      <c r="E18" s="10">
        <v>19273.989699999998</v>
      </c>
      <c r="F18" s="6">
        <v>5289.3553000000011</v>
      </c>
      <c r="G18" s="6">
        <v>2.8999999999999998E-3</v>
      </c>
      <c r="H18" s="6">
        <v>106.8062</v>
      </c>
      <c r="I18" s="5">
        <v>397.5492000000001</v>
      </c>
      <c r="J18" s="6">
        <v>1134.2267000000002</v>
      </c>
      <c r="K18" s="6">
        <v>78.920299999999997</v>
      </c>
      <c r="L18" s="9">
        <f t="shared" si="1"/>
        <v>6654.810599999988</v>
      </c>
      <c r="M18" s="24">
        <v>122017.17049999999</v>
      </c>
      <c r="N18" s="20"/>
    </row>
    <row r="19" spans="1:14">
      <c r="A19" s="4">
        <v>2013</v>
      </c>
      <c r="B19" s="8"/>
      <c r="C19" s="48">
        <v>17725.3596</v>
      </c>
      <c r="D19" s="6">
        <v>51074.321899999995</v>
      </c>
      <c r="E19" s="6">
        <v>15075.276</v>
      </c>
      <c r="F19" s="6">
        <v>6444.7708000000002</v>
      </c>
      <c r="G19" s="6">
        <v>8077.7686999999996</v>
      </c>
      <c r="H19" s="6">
        <v>1157.4386</v>
      </c>
      <c r="I19" s="10">
        <v>264.5926</v>
      </c>
      <c r="J19" s="6">
        <v>1302.4372000000001</v>
      </c>
      <c r="K19" s="6">
        <v>105.60959999999999</v>
      </c>
      <c r="L19" s="9">
        <f t="shared" si="1"/>
        <v>9745.17670000002</v>
      </c>
      <c r="M19" s="24">
        <v>110972.75170000001</v>
      </c>
      <c r="N19" s="20"/>
    </row>
    <row r="20" spans="1:14">
      <c r="A20" s="4">
        <v>2014</v>
      </c>
      <c r="B20" s="8"/>
      <c r="C20" s="24">
        <v>24435.399600000004</v>
      </c>
      <c r="D20" s="6">
        <v>78094.912700000015</v>
      </c>
      <c r="E20" s="6">
        <v>12119.066599999998</v>
      </c>
      <c r="F20" s="6">
        <v>11212.398999999998</v>
      </c>
      <c r="G20" s="6">
        <v>8945.6311999999998</v>
      </c>
      <c r="H20" s="6">
        <v>791.59960000000001</v>
      </c>
      <c r="I20" s="6">
        <v>254.5992</v>
      </c>
      <c r="J20" s="6">
        <v>1434.8165999999999</v>
      </c>
      <c r="K20" s="6">
        <v>60.785899999999998</v>
      </c>
      <c r="L20" s="9">
        <f t="shared" si="1"/>
        <v>7502.8777999999829</v>
      </c>
      <c r="M20" s="24">
        <v>144852.0882</v>
      </c>
      <c r="N20" s="20"/>
    </row>
    <row r="21" spans="1:14">
      <c r="A21" s="4">
        <v>2015</v>
      </c>
      <c r="B21" s="8"/>
      <c r="C21" s="6">
        <v>24127.806900000003</v>
      </c>
      <c r="D21" s="6">
        <v>59308.407599999999</v>
      </c>
      <c r="E21" s="6">
        <v>7001.9359999999997</v>
      </c>
      <c r="F21" s="6">
        <v>10496.573100000001</v>
      </c>
      <c r="G21" s="6">
        <v>18594.644700000001</v>
      </c>
      <c r="H21" s="6">
        <v>3172.3939000000005</v>
      </c>
      <c r="I21" s="6">
        <v>369.49119999999999</v>
      </c>
      <c r="J21" s="6">
        <v>1046.2474999999999</v>
      </c>
      <c r="K21" s="6">
        <v>68.441699999999997</v>
      </c>
      <c r="L21" s="9">
        <f t="shared" si="1"/>
        <v>8002.2035999999889</v>
      </c>
      <c r="M21" s="24">
        <v>132188.14619999999</v>
      </c>
      <c r="N21" s="20"/>
    </row>
    <row r="22" spans="1:14">
      <c r="A22" s="4">
        <v>2016</v>
      </c>
      <c r="B22" s="8"/>
      <c r="C22" s="6">
        <v>22301.266100000001</v>
      </c>
      <c r="D22" s="6">
        <v>68310.763899999991</v>
      </c>
      <c r="E22" s="48">
        <v>4248.7757000000001</v>
      </c>
      <c r="F22" s="6">
        <v>5824.3441000000003</v>
      </c>
      <c r="G22" s="6">
        <v>26069.018400000001</v>
      </c>
      <c r="H22" s="6">
        <v>6638.4711000000007</v>
      </c>
      <c r="I22" s="6">
        <v>221.12520000000001</v>
      </c>
      <c r="J22" s="6">
        <v>1297.4111999999998</v>
      </c>
      <c r="K22" s="6">
        <v>42.153400000000005</v>
      </c>
      <c r="L22" s="9">
        <f t="shared" si="1"/>
        <v>9493.3905999999861</v>
      </c>
      <c r="M22" s="24">
        <v>144446.71969999999</v>
      </c>
      <c r="N22" s="20"/>
    </row>
    <row r="23" spans="1:14">
      <c r="A23" s="4">
        <v>2017</v>
      </c>
      <c r="B23" s="19"/>
      <c r="C23" s="6">
        <v>27397.344099999998</v>
      </c>
      <c r="D23" s="6">
        <v>80393.056599999996</v>
      </c>
      <c r="E23" s="24">
        <v>0</v>
      </c>
      <c r="F23" s="6">
        <v>7594.7973139999995</v>
      </c>
      <c r="G23" s="6">
        <v>26849.577500000003</v>
      </c>
      <c r="H23" s="6">
        <v>10546.7778</v>
      </c>
      <c r="I23" s="48">
        <v>197.2106</v>
      </c>
      <c r="J23" s="6">
        <v>1243.67</v>
      </c>
      <c r="K23" s="6">
        <v>4.6406000000000001</v>
      </c>
      <c r="L23" s="9">
        <f t="shared" si="1"/>
        <v>12880.690500000021</v>
      </c>
      <c r="M23" s="24">
        <v>167107.765014</v>
      </c>
      <c r="N23" s="20"/>
    </row>
    <row r="24" spans="1:14">
      <c r="A24" s="4">
        <v>2018</v>
      </c>
      <c r="B24" s="19"/>
      <c r="C24" s="6">
        <v>32088.388699999996</v>
      </c>
      <c r="D24" s="6">
        <v>107010.24219999998</v>
      </c>
      <c r="E24" s="6">
        <v>0</v>
      </c>
      <c r="F24" s="6">
        <v>7682.6184999999996</v>
      </c>
      <c r="G24" s="6">
        <v>28921.857899999999</v>
      </c>
      <c r="H24" s="6">
        <v>10533.504200000001</v>
      </c>
      <c r="I24" s="24">
        <v>190.4872</v>
      </c>
      <c r="J24" s="6">
        <v>1305.4387999999999</v>
      </c>
      <c r="K24" s="6">
        <v>31.585699999999999</v>
      </c>
      <c r="L24" s="9">
        <f t="shared" si="1"/>
        <v>8762.9498999999942</v>
      </c>
      <c r="M24" s="24">
        <v>196527.07309999998</v>
      </c>
      <c r="N24" s="20"/>
    </row>
    <row r="25" spans="1:14">
      <c r="A25" s="4">
        <v>2019</v>
      </c>
      <c r="B25" s="19"/>
      <c r="C25" s="6">
        <v>39772.753300000004</v>
      </c>
      <c r="D25" s="6">
        <v>98922.832800000004</v>
      </c>
      <c r="E25" s="6">
        <v>0</v>
      </c>
      <c r="F25" s="6">
        <v>9051.5820000000003</v>
      </c>
      <c r="G25" s="6">
        <v>20411.616000000002</v>
      </c>
      <c r="H25" s="6">
        <v>2974.8253999999997</v>
      </c>
      <c r="I25" s="6">
        <v>261.36319999999995</v>
      </c>
      <c r="J25" s="6">
        <v>1433.5734</v>
      </c>
      <c r="K25" s="6">
        <v>7.8616000000000001</v>
      </c>
      <c r="L25" s="9">
        <f t="shared" si="1"/>
        <v>9418.6849999999613</v>
      </c>
      <c r="M25" s="24">
        <v>182255.09269999998</v>
      </c>
      <c r="N25" s="20"/>
    </row>
    <row r="26" spans="1:14">
      <c r="A26" s="4">
        <v>2020</v>
      </c>
      <c r="B26" s="19"/>
      <c r="C26" s="6">
        <v>48301.460300000006</v>
      </c>
      <c r="D26" s="6">
        <v>86261.008000000002</v>
      </c>
      <c r="E26" s="6">
        <v>0</v>
      </c>
      <c r="F26" s="6">
        <v>19119.686799999999</v>
      </c>
      <c r="G26" s="6">
        <v>10218.433799999999</v>
      </c>
      <c r="H26" s="6">
        <v>2472.239</v>
      </c>
      <c r="I26" s="6">
        <v>225.05590000000001</v>
      </c>
      <c r="J26" s="6">
        <v>1459.1711</v>
      </c>
      <c r="K26" s="6">
        <v>5.8037999999999998</v>
      </c>
      <c r="L26" s="9">
        <v>10042.411000000007</v>
      </c>
      <c r="M26" s="10">
        <v>180367.41809999998</v>
      </c>
      <c r="N26" s="6"/>
    </row>
    <row r="27" spans="1:14">
      <c r="A27" s="4">
        <v>2021</v>
      </c>
      <c r="B27" s="19"/>
      <c r="C27" s="6">
        <v>54496.80999999999</v>
      </c>
      <c r="D27" s="6">
        <v>86235.439999999988</v>
      </c>
      <c r="E27" s="6">
        <v>0</v>
      </c>
      <c r="F27" s="6">
        <v>26274.687499999996</v>
      </c>
      <c r="G27" s="6">
        <v>39.735899999999994</v>
      </c>
      <c r="H27" s="6">
        <v>0</v>
      </c>
      <c r="I27" s="6">
        <v>270.49900000000002</v>
      </c>
      <c r="J27" s="6">
        <v>878.15409999999997</v>
      </c>
      <c r="K27" s="6">
        <v>7.6982999999999997</v>
      </c>
      <c r="L27" s="9">
        <v>10399.790500000036</v>
      </c>
      <c r="M27" s="6">
        <v>178602.81530000002</v>
      </c>
      <c r="N27" s="6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L28" s="6"/>
      <c r="M28" s="6"/>
    </row>
    <row r="29" spans="1:14">
      <c r="A29" s="27" t="s">
        <v>19</v>
      </c>
      <c r="B29" s="26" t="s">
        <v>140</v>
      </c>
      <c r="C29" s="7"/>
      <c r="D29" s="7"/>
      <c r="E29" s="7"/>
      <c r="F29" s="7"/>
      <c r="G29" s="7"/>
    </row>
    <row r="30" spans="1:14">
      <c r="A30" s="7"/>
      <c r="B30" s="145" t="s">
        <v>33</v>
      </c>
      <c r="C30" s="145"/>
      <c r="D30" s="145"/>
      <c r="E30" s="130"/>
      <c r="F30" s="130"/>
      <c r="G30" s="130"/>
    </row>
    <row r="31" spans="1:14">
      <c r="A31" s="26" t="s">
        <v>0</v>
      </c>
      <c r="B31" s="146" t="s">
        <v>34</v>
      </c>
      <c r="C31" s="146"/>
      <c r="D31" s="146"/>
      <c r="E31" s="147"/>
      <c r="F31" s="147"/>
      <c r="G31" s="147"/>
    </row>
    <row r="32" spans="1:14">
      <c r="B32" s="26" t="s">
        <v>148</v>
      </c>
    </row>
  </sheetData>
  <mergeCells count="5">
    <mergeCell ref="B1:M1"/>
    <mergeCell ref="B2:M2"/>
    <mergeCell ref="B30:G30"/>
    <mergeCell ref="B31:G31"/>
    <mergeCell ref="A5:B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39F6-6E21-4673-92D8-B26CD1C109F0}">
  <sheetPr>
    <tabColor theme="0"/>
  </sheetPr>
  <dimension ref="A1:V41"/>
  <sheetViews>
    <sheetView zoomScale="120" zoomScaleNormal="12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B2" sqref="B2:N2"/>
    </sheetView>
  </sheetViews>
  <sheetFormatPr defaultColWidth="8.90625" defaultRowHeight="14.5"/>
  <cols>
    <col min="1" max="1" width="8.90625" style="61"/>
    <col min="2" max="2" width="11.36328125" style="61" bestFit="1" customWidth="1"/>
    <col min="3" max="3" width="9.36328125" style="61" customWidth="1"/>
    <col min="4" max="4" width="10.36328125" style="61" bestFit="1" customWidth="1"/>
    <col min="5" max="5" width="8.54296875" style="61" customWidth="1"/>
    <col min="6" max="6" width="8.453125" style="61" customWidth="1"/>
    <col min="7" max="10" width="9.90625" style="61" customWidth="1"/>
    <col min="11" max="11" width="11.81640625" style="61" customWidth="1"/>
    <col min="12" max="12" width="13.90625" style="61" customWidth="1"/>
    <col min="13" max="16384" width="8.90625" style="61"/>
  </cols>
  <sheetData>
    <row r="1" spans="1:21" ht="15.5">
      <c r="A1" s="11" t="s">
        <v>50</v>
      </c>
      <c r="B1" s="142" t="s">
        <v>51</v>
      </c>
      <c r="C1" s="142"/>
      <c r="D1" s="142"/>
      <c r="E1" s="142"/>
      <c r="F1" s="124"/>
      <c r="G1" s="124"/>
      <c r="H1" s="124"/>
      <c r="I1" s="124"/>
      <c r="J1" s="124"/>
      <c r="K1" s="124"/>
      <c r="L1" s="124"/>
      <c r="M1" s="124"/>
      <c r="N1" s="124"/>
      <c r="U1" s="12"/>
    </row>
    <row r="2" spans="1:21" ht="15.5">
      <c r="A2" s="17"/>
      <c r="B2" s="143" t="s">
        <v>32</v>
      </c>
      <c r="C2" s="143"/>
      <c r="D2" s="143"/>
      <c r="E2" s="143"/>
      <c r="F2" s="144"/>
      <c r="G2" s="144"/>
      <c r="H2" s="144"/>
      <c r="I2" s="144"/>
      <c r="J2" s="144"/>
      <c r="K2" s="144"/>
      <c r="L2" s="144"/>
      <c r="M2" s="144"/>
      <c r="N2" s="144"/>
      <c r="O2" s="67"/>
      <c r="P2" s="67"/>
      <c r="Q2" s="67"/>
      <c r="R2" s="67"/>
      <c r="S2" s="67"/>
      <c r="T2" s="67"/>
      <c r="U2" s="67"/>
    </row>
    <row r="3" spans="1:21" s="21" customFormat="1" ht="74.400000000000006" customHeight="1">
      <c r="A3" s="151" t="s">
        <v>22</v>
      </c>
      <c r="B3" s="152"/>
      <c r="C3" s="52" t="s">
        <v>54</v>
      </c>
      <c r="D3" s="52" t="s">
        <v>20</v>
      </c>
      <c r="E3" s="52" t="s">
        <v>55</v>
      </c>
      <c r="F3" s="52" t="s">
        <v>56</v>
      </c>
      <c r="G3" s="52" t="s">
        <v>57</v>
      </c>
      <c r="H3" s="52" t="s">
        <v>58</v>
      </c>
      <c r="I3" s="52" t="s">
        <v>53</v>
      </c>
      <c r="J3" s="52" t="s">
        <v>59</v>
      </c>
      <c r="K3" s="52" t="s">
        <v>61</v>
      </c>
      <c r="L3" s="52" t="s">
        <v>60</v>
      </c>
      <c r="M3" s="53" t="s">
        <v>52</v>
      </c>
      <c r="N3" s="21" t="s">
        <v>147</v>
      </c>
      <c r="O3" s="72"/>
      <c r="P3" s="72"/>
      <c r="Q3" s="72"/>
      <c r="R3" s="72"/>
      <c r="S3" s="72"/>
      <c r="T3" s="72"/>
      <c r="U3" s="72"/>
    </row>
    <row r="4" spans="1:21">
      <c r="A4" s="68"/>
      <c r="B4" s="68"/>
      <c r="C4" s="66"/>
      <c r="D4" s="66"/>
      <c r="E4" s="66"/>
      <c r="F4" s="65"/>
      <c r="G4" s="69"/>
      <c r="H4" s="69"/>
      <c r="I4" s="69"/>
      <c r="J4" s="69"/>
      <c r="K4" s="69"/>
      <c r="L4" s="69"/>
      <c r="M4" s="66"/>
      <c r="N4" s="66"/>
    </row>
    <row r="5" spans="1:21">
      <c r="A5" s="148" t="s">
        <v>15</v>
      </c>
      <c r="B5" s="149"/>
      <c r="C5" s="71"/>
      <c r="D5" s="71"/>
      <c r="E5" s="71"/>
      <c r="F5" s="13"/>
      <c r="G5" s="13"/>
      <c r="H5" s="13"/>
      <c r="I5" s="13"/>
      <c r="J5" s="13"/>
      <c r="K5" s="13"/>
      <c r="L5" s="13"/>
    </row>
    <row r="6" spans="1:21">
      <c r="A6" s="70">
        <v>2000</v>
      </c>
      <c r="B6" s="71"/>
      <c r="C6" s="9">
        <v>18559.971433000002</v>
      </c>
      <c r="D6" s="9">
        <v>17844.627939000002</v>
      </c>
      <c r="E6" s="9">
        <v>9472.3673999999992</v>
      </c>
      <c r="F6" s="9">
        <v>5034.4495000000006</v>
      </c>
      <c r="G6" s="9">
        <v>1450.5700999999999</v>
      </c>
      <c r="H6" s="9">
        <v>3468.1756</v>
      </c>
      <c r="I6" s="9">
        <v>3961.1725859999997</v>
      </c>
      <c r="J6" s="9">
        <v>7736.0632999999998</v>
      </c>
      <c r="K6" s="9">
        <v>22331.163418999997</v>
      </c>
      <c r="L6" s="9">
        <v>17519.217400000001</v>
      </c>
      <c r="M6" s="9">
        <f>N6-SUM(C6:L6)</f>
        <v>11461.32237200001</v>
      </c>
      <c r="N6" s="24">
        <v>118839.101049</v>
      </c>
      <c r="O6" s="24"/>
    </row>
    <row r="7" spans="1:21">
      <c r="A7" s="70">
        <v>2001</v>
      </c>
      <c r="B7" s="71"/>
      <c r="C7" s="9">
        <v>19557.664108999998</v>
      </c>
      <c r="D7" s="9">
        <v>18143.891</v>
      </c>
      <c r="E7" s="9">
        <v>9654.7126000000007</v>
      </c>
      <c r="F7" s="9">
        <v>5112.4368000000004</v>
      </c>
      <c r="G7" s="9">
        <v>1538.1963000000003</v>
      </c>
      <c r="H7" s="9">
        <v>3727.9412000000002</v>
      </c>
      <c r="I7" s="9">
        <v>4239.3409000000001</v>
      </c>
      <c r="J7" s="9">
        <v>7611.5870999999997</v>
      </c>
      <c r="K7" s="9">
        <v>23530.845686999997</v>
      </c>
      <c r="L7" s="9">
        <v>19556.835949</v>
      </c>
      <c r="M7" s="9">
        <f t="shared" ref="M7:M10" si="0">N7-SUM(C7:L7)</f>
        <v>11526.721869999994</v>
      </c>
      <c r="N7" s="24">
        <v>124200.17351499999</v>
      </c>
      <c r="O7" s="24"/>
    </row>
    <row r="8" spans="1:21">
      <c r="A8" s="70">
        <v>2002</v>
      </c>
      <c r="B8" s="71"/>
      <c r="C8" s="9">
        <v>19873.196820000001</v>
      </c>
      <c r="D8" s="9">
        <v>16996.7294</v>
      </c>
      <c r="E8" s="9">
        <v>10678.350669000001</v>
      </c>
      <c r="F8" s="9">
        <v>5175.5164530000002</v>
      </c>
      <c r="G8" s="9">
        <v>1432.9754210000001</v>
      </c>
      <c r="H8" s="9">
        <v>3590.5339000000004</v>
      </c>
      <c r="I8" s="9">
        <v>4355.4111000000003</v>
      </c>
      <c r="J8" s="9">
        <v>8145.8382000000001</v>
      </c>
      <c r="K8" s="9">
        <v>23139.607042000003</v>
      </c>
      <c r="L8" s="9">
        <v>19381.976809</v>
      </c>
      <c r="M8" s="9">
        <f t="shared" si="0"/>
        <v>14158.835199999987</v>
      </c>
      <c r="N8" s="24">
        <v>126928.971014</v>
      </c>
      <c r="O8" s="24"/>
    </row>
    <row r="9" spans="1:21">
      <c r="A9" s="70">
        <v>2003</v>
      </c>
      <c r="B9" s="71"/>
      <c r="C9" s="9">
        <v>20494.465900000003</v>
      </c>
      <c r="D9" s="9">
        <v>18041.275099999995</v>
      </c>
      <c r="E9" s="9">
        <v>11444.450087000001</v>
      </c>
      <c r="F9" s="9">
        <v>5267.4886150000002</v>
      </c>
      <c r="G9" s="9">
        <v>1680.4757</v>
      </c>
      <c r="H9" s="9">
        <v>3742.253271</v>
      </c>
      <c r="I9" s="9">
        <v>4465.2888000000003</v>
      </c>
      <c r="J9" s="9">
        <v>8758.6433390000002</v>
      </c>
      <c r="K9" s="9">
        <v>26786.161210999999</v>
      </c>
      <c r="L9" s="9">
        <v>46985.095499999996</v>
      </c>
      <c r="M9" s="9">
        <f t="shared" si="0"/>
        <v>17242.06819999998</v>
      </c>
      <c r="N9" s="24">
        <v>164907.66572299998</v>
      </c>
      <c r="O9" s="24"/>
    </row>
    <row r="10" spans="1:21">
      <c r="A10" s="70">
        <v>2004</v>
      </c>
      <c r="B10" s="71"/>
      <c r="C10" s="9">
        <v>21803.768699999993</v>
      </c>
      <c r="D10" s="9">
        <v>19626.481999999996</v>
      </c>
      <c r="E10" s="9">
        <v>12260.270400000001</v>
      </c>
      <c r="F10" s="9">
        <v>5929.9222030000001</v>
      </c>
      <c r="G10" s="9">
        <v>1742.5096000000003</v>
      </c>
      <c r="H10" s="9">
        <v>3752.0732910000002</v>
      </c>
      <c r="I10" s="9">
        <v>4604.0243399999999</v>
      </c>
      <c r="J10" s="9">
        <v>11074.532200000001</v>
      </c>
      <c r="K10" s="9">
        <v>32827.938920000001</v>
      </c>
      <c r="L10" s="9">
        <v>27435.934181999997</v>
      </c>
      <c r="M10" s="9">
        <f t="shared" si="0"/>
        <v>15299.010349000018</v>
      </c>
      <c r="N10" s="24">
        <v>156356.466185</v>
      </c>
      <c r="O10" s="24"/>
    </row>
    <row r="11" spans="1:21">
      <c r="A11" s="70">
        <v>2005</v>
      </c>
      <c r="B11" s="71"/>
      <c r="C11" s="24">
        <v>22944.364000000001</v>
      </c>
      <c r="D11" s="24">
        <v>27989.494299999998</v>
      </c>
      <c r="E11" s="24">
        <v>13144.787700000001</v>
      </c>
      <c r="F11" s="24">
        <v>7401.7939999999999</v>
      </c>
      <c r="G11" s="24">
        <v>1887.8661999999999</v>
      </c>
      <c r="H11" s="24">
        <v>3849.9166</v>
      </c>
      <c r="I11" s="24">
        <v>4911.2852999999996</v>
      </c>
      <c r="J11" s="24">
        <v>12536.853800000001</v>
      </c>
      <c r="K11" s="24">
        <v>34871.439700000003</v>
      </c>
      <c r="L11" s="24">
        <v>25323.809499999999</v>
      </c>
      <c r="M11" s="24">
        <v>15553.573899999999</v>
      </c>
      <c r="N11" s="91">
        <v>170415.185</v>
      </c>
      <c r="O11" s="51"/>
    </row>
    <row r="12" spans="1:21">
      <c r="A12" s="70">
        <v>2006</v>
      </c>
      <c r="B12" s="71"/>
      <c r="C12" s="24">
        <v>24684.254700000001</v>
      </c>
      <c r="D12" s="24">
        <v>31372.3554</v>
      </c>
      <c r="E12" s="24">
        <v>14029.9305</v>
      </c>
      <c r="F12" s="24">
        <v>8270.6355000000003</v>
      </c>
      <c r="G12" s="24">
        <v>2114.9913999999999</v>
      </c>
      <c r="H12" s="24">
        <v>4256.9048000000003</v>
      </c>
      <c r="I12" s="24">
        <v>5650.1788999999999</v>
      </c>
      <c r="J12" s="24">
        <v>15590.4079</v>
      </c>
      <c r="K12" s="24">
        <v>42868.202499999999</v>
      </c>
      <c r="L12" s="24">
        <v>32776.450199999999</v>
      </c>
      <c r="M12" s="24">
        <v>18772.238099999999</v>
      </c>
      <c r="N12" s="91">
        <v>200386.54990000001</v>
      </c>
      <c r="O12" s="51"/>
    </row>
    <row r="13" spans="1:21">
      <c r="A13" s="70">
        <v>2007</v>
      </c>
      <c r="B13" s="71"/>
      <c r="C13" s="24">
        <v>26504.1767</v>
      </c>
      <c r="D13" s="24">
        <v>35749.5674</v>
      </c>
      <c r="E13" s="24">
        <v>14971.837600000001</v>
      </c>
      <c r="F13" s="24">
        <v>7788.2725</v>
      </c>
      <c r="G13" s="24">
        <v>2010.6029000000001</v>
      </c>
      <c r="H13" s="24">
        <v>4496.7596999999996</v>
      </c>
      <c r="I13" s="24">
        <v>5554.7326000000003</v>
      </c>
      <c r="J13" s="24">
        <v>15380.575000000001</v>
      </c>
      <c r="K13" s="24">
        <v>47784.572399999997</v>
      </c>
      <c r="L13" s="24">
        <v>35501.521399999998</v>
      </c>
      <c r="M13" s="24">
        <v>47095.037499999999</v>
      </c>
      <c r="N13" s="91">
        <v>242837.6557</v>
      </c>
      <c r="O13" s="51"/>
    </row>
    <row r="14" spans="1:21">
      <c r="A14" s="70">
        <v>2008</v>
      </c>
      <c r="B14" s="71"/>
      <c r="C14" s="24">
        <v>30117.9545</v>
      </c>
      <c r="D14" s="24">
        <v>50744.347000000002</v>
      </c>
      <c r="E14" s="24">
        <v>16127.808000000001</v>
      </c>
      <c r="F14" s="24">
        <v>8580.5619000000006</v>
      </c>
      <c r="G14" s="24">
        <v>2178.5304999999998</v>
      </c>
      <c r="H14" s="24">
        <v>4606.5825000000004</v>
      </c>
      <c r="I14" s="24">
        <v>6017.9322000000002</v>
      </c>
      <c r="J14" s="24">
        <v>16267.736500000001</v>
      </c>
      <c r="K14" s="24">
        <v>48673.6325</v>
      </c>
      <c r="L14" s="24">
        <v>38874.863799999999</v>
      </c>
      <c r="M14" s="24">
        <v>38541.7353</v>
      </c>
      <c r="N14" s="91">
        <v>260731.68470000001</v>
      </c>
      <c r="O14" s="51"/>
    </row>
    <row r="15" spans="1:21">
      <c r="A15" s="70">
        <v>2009</v>
      </c>
      <c r="B15" s="71"/>
      <c r="C15" s="24">
        <v>30209.6361</v>
      </c>
      <c r="D15" s="24">
        <v>33578.661699999997</v>
      </c>
      <c r="E15" s="24">
        <v>17221.367999999999</v>
      </c>
      <c r="F15" s="24">
        <v>8299.3119000000006</v>
      </c>
      <c r="G15" s="24">
        <v>2358.6016</v>
      </c>
      <c r="H15" s="24">
        <v>4604.9958999999999</v>
      </c>
      <c r="I15" s="24">
        <v>5815.2867999999999</v>
      </c>
      <c r="J15" s="24">
        <v>15335.150100000001</v>
      </c>
      <c r="K15" s="24">
        <v>40347.004399999998</v>
      </c>
      <c r="L15" s="24">
        <v>36289.054799999998</v>
      </c>
      <c r="M15" s="24">
        <v>24130.599900000001</v>
      </c>
      <c r="N15" s="91">
        <v>218189.67120000001</v>
      </c>
      <c r="O15" s="51"/>
    </row>
    <row r="16" spans="1:21">
      <c r="A16" s="70">
        <v>2010</v>
      </c>
      <c r="B16" s="71"/>
      <c r="C16" s="24">
        <v>33652.529399999999</v>
      </c>
      <c r="D16" s="24">
        <v>50175.663200000003</v>
      </c>
      <c r="E16" s="24">
        <v>19735.492699999999</v>
      </c>
      <c r="F16" s="24">
        <v>10811.804599999999</v>
      </c>
      <c r="G16" s="24">
        <v>2854.9702000000002</v>
      </c>
      <c r="H16" s="24">
        <v>4555.5763999999999</v>
      </c>
      <c r="I16" s="24">
        <v>6460.3181000000004</v>
      </c>
      <c r="J16" s="24">
        <v>21982.941800000001</v>
      </c>
      <c r="K16" s="24">
        <v>49001.248699999996</v>
      </c>
      <c r="L16" s="24">
        <v>34861.433400000002</v>
      </c>
      <c r="M16" s="24">
        <v>62267.083299999998</v>
      </c>
      <c r="N16" s="91">
        <v>296359.06180000002</v>
      </c>
      <c r="O16" s="51"/>
    </row>
    <row r="17" spans="1:22">
      <c r="A17" s="70">
        <v>2011</v>
      </c>
      <c r="B17" s="71"/>
      <c r="C17" s="24">
        <v>37624.937400000003</v>
      </c>
      <c r="D17" s="24">
        <v>60881.057399999998</v>
      </c>
      <c r="E17" s="24">
        <v>19549.510200000001</v>
      </c>
      <c r="F17" s="24">
        <v>11248.0828</v>
      </c>
      <c r="G17" s="24">
        <v>2658.6093999999998</v>
      </c>
      <c r="H17" s="24">
        <v>4749.4152000000004</v>
      </c>
      <c r="I17" s="24">
        <v>6902.1632</v>
      </c>
      <c r="J17" s="24">
        <v>16131.844300000001</v>
      </c>
      <c r="K17" s="24">
        <v>45560.194900000002</v>
      </c>
      <c r="L17" s="24">
        <v>35139.030599999998</v>
      </c>
      <c r="M17" s="24">
        <v>73768.707999999999</v>
      </c>
      <c r="N17" s="91">
        <v>314213.55339999998</v>
      </c>
      <c r="O17" s="51"/>
    </row>
    <row r="18" spans="1:22">
      <c r="A18" s="70">
        <v>2012</v>
      </c>
      <c r="B18" s="71"/>
      <c r="C18" s="24">
        <v>40265.769099999998</v>
      </c>
      <c r="D18" s="24">
        <v>71968.330600000001</v>
      </c>
      <c r="E18" s="24">
        <v>21344.285400000001</v>
      </c>
      <c r="F18" s="24">
        <v>11682.3562</v>
      </c>
      <c r="G18" s="24">
        <v>3514.0695000000001</v>
      </c>
      <c r="H18" s="24">
        <v>4902.6400000000003</v>
      </c>
      <c r="I18" s="24">
        <v>7043.0830999999998</v>
      </c>
      <c r="J18" s="24">
        <v>17384.7153</v>
      </c>
      <c r="K18" s="24">
        <v>47811.737999999998</v>
      </c>
      <c r="L18" s="24">
        <v>35857.988100000002</v>
      </c>
      <c r="M18" s="24">
        <v>37310.039700000001</v>
      </c>
      <c r="N18" s="91">
        <v>299085.01500000001</v>
      </c>
      <c r="O18" s="51"/>
    </row>
    <row r="19" spans="1:22">
      <c r="A19" s="4">
        <v>2013</v>
      </c>
      <c r="B19" s="8"/>
      <c r="C19" s="24">
        <v>40083.571799999998</v>
      </c>
      <c r="D19" s="24">
        <v>80586.872600000002</v>
      </c>
      <c r="E19" s="24">
        <v>22009.499</v>
      </c>
      <c r="F19" s="24">
        <v>11408.106100000001</v>
      </c>
      <c r="G19" s="24">
        <v>2594.2287999999999</v>
      </c>
      <c r="H19" s="24">
        <v>4645.1306999999997</v>
      </c>
      <c r="I19" s="24">
        <v>6755.4470000000001</v>
      </c>
      <c r="J19" s="24">
        <v>15882.808999999999</v>
      </c>
      <c r="K19" s="24">
        <v>46411.7523</v>
      </c>
      <c r="L19" s="24">
        <v>30246.1322</v>
      </c>
      <c r="M19" s="24">
        <v>26781.2199</v>
      </c>
      <c r="N19" s="91">
        <v>287404.76939999999</v>
      </c>
      <c r="O19" s="51"/>
    </row>
    <row r="20" spans="1:22">
      <c r="A20" s="4">
        <v>2014</v>
      </c>
      <c r="B20" s="8"/>
      <c r="C20" s="24">
        <v>40861.950199999999</v>
      </c>
      <c r="D20" s="24">
        <v>83071.055500000002</v>
      </c>
      <c r="E20" s="24">
        <v>20885.6594</v>
      </c>
      <c r="F20" s="24">
        <v>11695.272800000001</v>
      </c>
      <c r="G20" s="24">
        <v>2509.5075999999999</v>
      </c>
      <c r="H20" s="24">
        <v>3616.2516000000001</v>
      </c>
      <c r="I20" s="24">
        <v>7107.3275999999996</v>
      </c>
      <c r="J20" s="24">
        <v>17883.677599999999</v>
      </c>
      <c r="K20" s="24">
        <v>49880.184800000003</v>
      </c>
      <c r="L20" s="24">
        <v>34091.857100000001</v>
      </c>
      <c r="M20" s="24">
        <v>23620.340700000001</v>
      </c>
      <c r="N20" s="91">
        <v>295223.08490000002</v>
      </c>
      <c r="O20" s="51"/>
    </row>
    <row r="21" spans="1:22">
      <c r="A21" s="4">
        <v>2015</v>
      </c>
      <c r="B21" s="8"/>
      <c r="C21" s="24">
        <v>42782.005499999999</v>
      </c>
      <c r="D21" s="24">
        <v>66254.712799999994</v>
      </c>
      <c r="E21" s="24">
        <v>24156.2029</v>
      </c>
      <c r="F21" s="24">
        <v>12821.082</v>
      </c>
      <c r="G21" s="24">
        <v>2899.2193000000002</v>
      </c>
      <c r="H21" s="24">
        <v>3827.2746000000002</v>
      </c>
      <c r="I21" s="24">
        <v>7534.5533999999998</v>
      </c>
      <c r="J21" s="24">
        <v>17887.5239</v>
      </c>
      <c r="K21" s="24">
        <v>53478.314200000001</v>
      </c>
      <c r="L21" s="24">
        <v>33027.529199999997</v>
      </c>
      <c r="M21" s="24">
        <v>24010.185600000001</v>
      </c>
      <c r="N21" s="91">
        <v>288678.60340000002</v>
      </c>
      <c r="O21" s="51"/>
    </row>
    <row r="22" spans="1:22">
      <c r="A22" s="4">
        <v>2016</v>
      </c>
      <c r="B22" s="8"/>
      <c r="C22" s="24">
        <v>41145.084600000002</v>
      </c>
      <c r="D22" s="24">
        <v>52237.309099999999</v>
      </c>
      <c r="E22" s="24">
        <v>24500.971099999999</v>
      </c>
      <c r="F22" s="24">
        <v>11614.883</v>
      </c>
      <c r="G22" s="24">
        <v>2522.4956000000002</v>
      </c>
      <c r="H22" s="24">
        <v>3409.7617</v>
      </c>
      <c r="I22" s="24">
        <v>6709.1034</v>
      </c>
      <c r="J22" s="24">
        <v>15820.846799999999</v>
      </c>
      <c r="K22" s="24">
        <v>47203.974000000002</v>
      </c>
      <c r="L22" s="24">
        <v>29815.1446</v>
      </c>
      <c r="M22" s="24">
        <v>23453.037</v>
      </c>
      <c r="N22" s="91">
        <v>258432.6109</v>
      </c>
      <c r="O22" s="51"/>
    </row>
    <row r="23" spans="1:22">
      <c r="A23" s="4">
        <v>2017</v>
      </c>
      <c r="B23" s="19"/>
      <c r="C23" s="24">
        <v>42168.4254</v>
      </c>
      <c r="D23" s="24">
        <v>60871.8701</v>
      </c>
      <c r="E23" s="24">
        <v>25763.019400000001</v>
      </c>
      <c r="F23" s="24">
        <v>11342.520699999999</v>
      </c>
      <c r="G23" s="24">
        <v>2437.3083999999999</v>
      </c>
      <c r="H23" s="24">
        <v>3478.6280999999999</v>
      </c>
      <c r="I23" s="24">
        <v>6297.0461999999998</v>
      </c>
      <c r="J23" s="24">
        <v>16033.0301</v>
      </c>
      <c r="K23" s="24">
        <v>43817.568800000001</v>
      </c>
      <c r="L23" s="24">
        <v>30308.038499999999</v>
      </c>
      <c r="M23" s="24">
        <v>22376.7075</v>
      </c>
      <c r="N23" s="91">
        <v>264894.16320000001</v>
      </c>
      <c r="O23" s="51"/>
    </row>
    <row r="24" spans="1:22">
      <c r="A24" s="4">
        <v>2018</v>
      </c>
      <c r="B24" s="19"/>
      <c r="C24" s="24">
        <v>40018.682399999998</v>
      </c>
      <c r="D24" s="24">
        <v>80220.921600000001</v>
      </c>
      <c r="E24" s="24">
        <v>23317.175500000001</v>
      </c>
      <c r="F24" s="24">
        <v>11538.3163</v>
      </c>
      <c r="G24" s="24">
        <v>2307.7082</v>
      </c>
      <c r="H24" s="24">
        <v>3241.4367999999999</v>
      </c>
      <c r="I24" s="24">
        <v>6030.9222</v>
      </c>
      <c r="J24" s="24">
        <v>15630.7176</v>
      </c>
      <c r="K24" s="24">
        <v>51721.746299999999</v>
      </c>
      <c r="L24" s="24">
        <v>31541.013599999998</v>
      </c>
      <c r="M24" s="24">
        <v>22091.896100000002</v>
      </c>
      <c r="N24" s="91">
        <v>287660.53659999999</v>
      </c>
      <c r="O24" s="51"/>
    </row>
    <row r="25" spans="1:22">
      <c r="A25" s="4">
        <v>2019</v>
      </c>
      <c r="B25" s="19"/>
      <c r="C25" s="24">
        <v>43260.258900000001</v>
      </c>
      <c r="D25" s="24">
        <v>74391.889500000005</v>
      </c>
      <c r="E25" s="24">
        <v>23724.344099999998</v>
      </c>
      <c r="F25" s="24">
        <v>12501.1572</v>
      </c>
      <c r="G25" s="24">
        <v>2337.9726000000001</v>
      </c>
      <c r="H25" s="24">
        <v>3458.5533</v>
      </c>
      <c r="I25" s="24">
        <v>6408.1941999999999</v>
      </c>
      <c r="J25" s="24">
        <v>17041.863700000002</v>
      </c>
      <c r="K25" s="24">
        <v>53235.709000000003</v>
      </c>
      <c r="L25" s="24">
        <v>56748.037300000004</v>
      </c>
      <c r="M25" s="24">
        <v>20873.777399999999</v>
      </c>
      <c r="N25" s="91">
        <v>313981.75719999999</v>
      </c>
      <c r="O25" s="51"/>
    </row>
    <row r="26" spans="1:22">
      <c r="A26" s="4">
        <v>2020</v>
      </c>
      <c r="B26" s="19"/>
      <c r="C26" s="24">
        <v>43334.5458</v>
      </c>
      <c r="D26" s="24">
        <v>55919.034099999997</v>
      </c>
      <c r="E26" s="24">
        <v>22154.2461</v>
      </c>
      <c r="F26" s="24">
        <v>11660.7091</v>
      </c>
      <c r="G26" s="24">
        <v>2176.8921999999998</v>
      </c>
      <c r="H26" s="24">
        <v>3325.0115999999998</v>
      </c>
      <c r="I26" s="24">
        <v>7713.3342000000002</v>
      </c>
      <c r="J26" s="24">
        <v>16367.4575</v>
      </c>
      <c r="K26" s="24">
        <v>56011.926700000004</v>
      </c>
      <c r="L26" s="24">
        <v>30321.6607</v>
      </c>
      <c r="M26" s="24">
        <v>21719.4899</v>
      </c>
      <c r="N26" s="91">
        <v>270704.30790000001</v>
      </c>
      <c r="O26" s="51"/>
    </row>
    <row r="27" spans="1:22">
      <c r="A27" s="4">
        <v>2021</v>
      </c>
      <c r="B27" s="19"/>
      <c r="C27" s="24">
        <v>44307.399299999997</v>
      </c>
      <c r="D27" s="24">
        <v>55930.827599999997</v>
      </c>
      <c r="E27" s="24">
        <v>24528.0661</v>
      </c>
      <c r="F27" s="24">
        <v>11061.142900000001</v>
      </c>
      <c r="G27" s="24">
        <v>2128.1642000000002</v>
      </c>
      <c r="H27" s="24">
        <v>3364.9659999999999</v>
      </c>
      <c r="I27" s="24">
        <v>8717.1056000000008</v>
      </c>
      <c r="J27" s="24">
        <v>17213.889299999999</v>
      </c>
      <c r="K27" s="24">
        <v>50148.659800000001</v>
      </c>
      <c r="L27" s="24">
        <v>38086.057699999998</v>
      </c>
      <c r="M27" s="24">
        <v>25272.2559</v>
      </c>
      <c r="N27" s="91">
        <v>280758.5344</v>
      </c>
      <c r="O27" s="51"/>
    </row>
    <row r="28" spans="1:22">
      <c r="A28" s="93" t="s">
        <v>149</v>
      </c>
      <c r="B28" s="19"/>
      <c r="C28" s="92">
        <f t="shared" ref="C28:M28" si="1">SUM(C31:C35)</f>
        <v>18203.228200000001</v>
      </c>
      <c r="D28" s="92">
        <f t="shared" si="1"/>
        <v>43870.207999999999</v>
      </c>
      <c r="E28" s="92">
        <f t="shared" si="1"/>
        <v>10445.1181</v>
      </c>
      <c r="F28" s="92">
        <f t="shared" si="1"/>
        <v>5347.6867999999995</v>
      </c>
      <c r="G28" s="92">
        <f t="shared" si="1"/>
        <v>1198.7067999999999</v>
      </c>
      <c r="H28" s="92">
        <f t="shared" si="1"/>
        <v>1401.788</v>
      </c>
      <c r="I28" s="92">
        <f t="shared" si="1"/>
        <v>3692.5001999999999</v>
      </c>
      <c r="J28" s="92">
        <f t="shared" si="1"/>
        <v>7764.5061000000005</v>
      </c>
      <c r="K28" s="92">
        <f t="shared" si="1"/>
        <v>23570.6479</v>
      </c>
      <c r="L28" s="92">
        <f t="shared" si="1"/>
        <v>14168.242700000001</v>
      </c>
      <c r="M28" s="92">
        <f t="shared" si="1"/>
        <v>10285.416499999999</v>
      </c>
      <c r="N28" s="92">
        <f t="shared" ref="N28" si="2">SUM(N31:N35)</f>
        <v>139948.04930000001</v>
      </c>
      <c r="O28" s="51"/>
      <c r="P28" s="93"/>
      <c r="Q28" s="19"/>
      <c r="R28" s="92"/>
      <c r="S28" s="92"/>
      <c r="T28" s="92"/>
      <c r="U28" s="92"/>
      <c r="V28" s="92"/>
    </row>
    <row r="29" spans="1:22">
      <c r="A29" s="4"/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51"/>
      <c r="P29" s="93"/>
      <c r="Q29" s="19"/>
      <c r="R29" s="92"/>
      <c r="S29" s="92"/>
      <c r="T29" s="92"/>
      <c r="U29" s="92"/>
      <c r="V29" s="92"/>
    </row>
    <row r="30" spans="1:22">
      <c r="A30" s="125" t="s">
        <v>151</v>
      </c>
      <c r="B30" s="1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51"/>
      <c r="P30" s="93"/>
      <c r="Q30" s="19"/>
      <c r="R30" s="92"/>
      <c r="S30" s="92"/>
      <c r="T30" s="92"/>
      <c r="U30" s="92"/>
      <c r="V30" s="92"/>
    </row>
    <row r="31" spans="1:22">
      <c r="A31" s="129">
        <v>2022</v>
      </c>
      <c r="B31" s="93" t="s">
        <v>16</v>
      </c>
      <c r="C31" s="95">
        <v>2616.8717000000001</v>
      </c>
      <c r="D31" s="95">
        <v>6570.9781999999996</v>
      </c>
      <c r="E31" s="95">
        <v>1629.865</v>
      </c>
      <c r="F31" s="95">
        <v>775.59079999999994</v>
      </c>
      <c r="G31" s="95">
        <v>172.41980000000001</v>
      </c>
      <c r="H31" s="95">
        <v>176.31190000000001</v>
      </c>
      <c r="I31" s="95">
        <v>416.5111</v>
      </c>
      <c r="J31" s="95">
        <v>1016.4251</v>
      </c>
      <c r="K31" s="95">
        <v>3585.8209999999999</v>
      </c>
      <c r="L31" s="95">
        <v>2578.1248000000001</v>
      </c>
      <c r="M31" s="95">
        <v>1675.5568000000001</v>
      </c>
      <c r="N31" s="74">
        <v>21214.476200000001</v>
      </c>
      <c r="O31" s="51"/>
      <c r="P31" s="93"/>
      <c r="Q31" s="19"/>
      <c r="R31" s="92"/>
      <c r="S31" s="92"/>
      <c r="T31" s="92"/>
      <c r="U31" s="92"/>
      <c r="V31" s="92"/>
    </row>
    <row r="32" spans="1:22">
      <c r="A32" s="129"/>
      <c r="B32" s="93" t="s">
        <v>150</v>
      </c>
      <c r="C32" s="95">
        <v>4030.4962999999998</v>
      </c>
      <c r="D32" s="95">
        <v>2852.8348000000001</v>
      </c>
      <c r="E32" s="95">
        <v>2176.4812999999999</v>
      </c>
      <c r="F32" s="95">
        <v>1344.7456999999999</v>
      </c>
      <c r="G32" s="95">
        <v>399.5856</v>
      </c>
      <c r="H32" s="95">
        <v>322.91430000000003</v>
      </c>
      <c r="I32" s="95">
        <v>674.15340000000003</v>
      </c>
      <c r="J32" s="95">
        <v>1839.934</v>
      </c>
      <c r="K32" s="95">
        <v>4381.6756999999998</v>
      </c>
      <c r="L32" s="95">
        <v>2266.9695000000002</v>
      </c>
      <c r="M32" s="95">
        <v>1997.8793000000001</v>
      </c>
      <c r="N32" s="74">
        <v>22287.669900000001</v>
      </c>
      <c r="O32" s="51"/>
      <c r="P32" s="93"/>
      <c r="Q32" s="19"/>
      <c r="R32" s="92"/>
      <c r="S32" s="92"/>
      <c r="T32" s="92"/>
      <c r="U32" s="92"/>
      <c r="V32" s="92"/>
    </row>
    <row r="33" spans="1:22">
      <c r="A33" s="129"/>
      <c r="B33" s="93" t="s">
        <v>17</v>
      </c>
      <c r="C33" s="95">
        <v>4531.6593000000003</v>
      </c>
      <c r="D33" s="95">
        <v>10840.2094</v>
      </c>
      <c r="E33" s="95">
        <v>2612.6122999999998</v>
      </c>
      <c r="F33" s="95">
        <v>1130.3532</v>
      </c>
      <c r="G33" s="95">
        <v>182.3424</v>
      </c>
      <c r="H33" s="95">
        <v>333.58240000000001</v>
      </c>
      <c r="I33" s="95">
        <v>996.62490000000003</v>
      </c>
      <c r="J33" s="95">
        <v>1823.9266</v>
      </c>
      <c r="K33" s="95">
        <v>5190.3132999999998</v>
      </c>
      <c r="L33" s="95">
        <v>2522.4027999999998</v>
      </c>
      <c r="M33" s="95">
        <v>2476.6977999999999</v>
      </c>
      <c r="N33" s="74">
        <v>32640.724399999999</v>
      </c>
      <c r="O33" s="51"/>
      <c r="P33" s="93"/>
      <c r="Q33" s="19"/>
      <c r="R33" s="92"/>
      <c r="S33" s="92"/>
      <c r="T33" s="92"/>
      <c r="U33" s="92"/>
      <c r="V33" s="92"/>
    </row>
    <row r="34" spans="1:22">
      <c r="A34" s="129"/>
      <c r="B34" s="93" t="s">
        <v>18</v>
      </c>
      <c r="C34" s="95">
        <v>3122.2802000000001</v>
      </c>
      <c r="D34" s="95">
        <v>7756.5968000000003</v>
      </c>
      <c r="E34" s="95">
        <v>1683.0039999999999</v>
      </c>
      <c r="F34" s="95">
        <v>1030.4893999999999</v>
      </c>
      <c r="G34" s="95">
        <v>285.76049999999998</v>
      </c>
      <c r="H34" s="95">
        <v>226.67769999999999</v>
      </c>
      <c r="I34" s="95">
        <v>700.17729999999995</v>
      </c>
      <c r="J34" s="95">
        <v>1532.0011999999999</v>
      </c>
      <c r="K34" s="95">
        <v>4965.5704999999998</v>
      </c>
      <c r="L34" s="95">
        <v>2864.2314000000001</v>
      </c>
      <c r="M34" s="95">
        <v>1844.8226999999999</v>
      </c>
      <c r="N34" s="74">
        <v>26011.611700000001</v>
      </c>
      <c r="P34" s="19"/>
      <c r="Q34" s="19"/>
      <c r="R34" s="25"/>
      <c r="S34" s="7"/>
      <c r="T34" s="7"/>
      <c r="U34" s="25"/>
      <c r="V34" s="7"/>
    </row>
    <row r="35" spans="1:22">
      <c r="A35" s="129"/>
      <c r="B35" s="93" t="s">
        <v>31</v>
      </c>
      <c r="C35" s="95">
        <v>3901.9207000000001</v>
      </c>
      <c r="D35" s="95">
        <v>15849.5888</v>
      </c>
      <c r="E35" s="95">
        <v>2343.1554999999998</v>
      </c>
      <c r="F35" s="95">
        <v>1066.5077000000001</v>
      </c>
      <c r="G35" s="95">
        <v>158.5985</v>
      </c>
      <c r="H35" s="95">
        <v>342.30169999999998</v>
      </c>
      <c r="I35" s="95">
        <v>905.0335</v>
      </c>
      <c r="J35" s="95">
        <v>1552.2192</v>
      </c>
      <c r="K35" s="95">
        <v>5447.2673999999997</v>
      </c>
      <c r="L35" s="95">
        <v>3936.5142000000001</v>
      </c>
      <c r="M35" s="95">
        <v>2290.4598999999998</v>
      </c>
      <c r="N35" s="74">
        <v>37793.5671</v>
      </c>
      <c r="R35" s="25"/>
      <c r="S35" s="7"/>
      <c r="T35" s="7"/>
      <c r="U35" s="25"/>
      <c r="V35" s="7"/>
    </row>
    <row r="36" spans="1:22">
      <c r="A36" s="94"/>
      <c r="B36" s="93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R36" s="25"/>
      <c r="S36" s="7"/>
      <c r="T36" s="7"/>
      <c r="U36" s="25"/>
      <c r="V36" s="7"/>
    </row>
    <row r="37" spans="1:22">
      <c r="A37" s="16" t="s">
        <v>19</v>
      </c>
      <c r="B37" s="26" t="s">
        <v>140</v>
      </c>
      <c r="C37" s="7"/>
      <c r="D37" s="7"/>
      <c r="E37" s="7"/>
      <c r="F37" s="7"/>
      <c r="G37" s="7"/>
      <c r="R37" s="74"/>
      <c r="S37" s="74"/>
      <c r="T37" s="9"/>
      <c r="V37" s="9"/>
    </row>
    <row r="38" spans="1:22">
      <c r="A38" s="7"/>
      <c r="B38" s="123" t="s">
        <v>33</v>
      </c>
      <c r="C38" s="123"/>
      <c r="D38" s="123"/>
      <c r="E38" s="130"/>
      <c r="F38" s="130"/>
      <c r="G38" s="130"/>
      <c r="R38" s="74"/>
      <c r="S38" s="74"/>
      <c r="T38" s="9"/>
      <c r="V38" s="9"/>
    </row>
    <row r="39" spans="1:22">
      <c r="A39" s="3" t="s">
        <v>0</v>
      </c>
      <c r="B39" s="127" t="s">
        <v>34</v>
      </c>
      <c r="C39" s="127"/>
      <c r="D39" s="127"/>
      <c r="E39" s="150"/>
      <c r="F39" s="150"/>
      <c r="G39" s="150"/>
      <c r="R39" s="74"/>
      <c r="S39" s="74"/>
      <c r="T39" s="9"/>
      <c r="V39" s="9"/>
    </row>
    <row r="40" spans="1:22">
      <c r="B40" s="26" t="s">
        <v>148</v>
      </c>
      <c r="R40" s="74"/>
      <c r="S40" s="74"/>
      <c r="T40" s="9"/>
      <c r="V40" s="9"/>
    </row>
    <row r="41" spans="1:22">
      <c r="R41" s="74"/>
      <c r="S41" s="74"/>
      <c r="T41" s="9"/>
      <c r="V41" s="9"/>
    </row>
  </sheetData>
  <mergeCells count="8">
    <mergeCell ref="B1:N1"/>
    <mergeCell ref="B2:N2"/>
    <mergeCell ref="B38:G38"/>
    <mergeCell ref="B39:G39"/>
    <mergeCell ref="A3:B3"/>
    <mergeCell ref="A5:B5"/>
    <mergeCell ref="A30:B30"/>
    <mergeCell ref="A31:A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XBF102"/>
  <sheetViews>
    <sheetView tabSelected="1" zoomScale="110" zoomScaleNormal="11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ColWidth="8.90625" defaultRowHeight="14.5"/>
  <cols>
    <col min="1" max="1" width="18.90625" style="14" customWidth="1"/>
    <col min="2" max="2" width="6.1796875" style="14" bestFit="1" customWidth="1"/>
    <col min="3" max="3" width="13" style="14" customWidth="1"/>
    <col min="4" max="4" width="12.36328125" style="14" bestFit="1" customWidth="1"/>
    <col min="5" max="5" width="12.453125" style="14" bestFit="1" customWidth="1"/>
    <col min="6" max="7" width="12.08984375" style="14" bestFit="1" customWidth="1"/>
    <col min="8" max="10" width="12.453125" style="14" customWidth="1"/>
    <col min="11" max="16" width="12.81640625" style="14" customWidth="1"/>
    <col min="17" max="19" width="12.7265625" style="14" customWidth="1"/>
    <col min="20" max="16281" width="8.90625" style="14"/>
    <col min="16282" max="16282" width="8" style="14" bestFit="1" customWidth="1"/>
    <col min="16283" max="16384" width="8.90625" style="14"/>
  </cols>
  <sheetData>
    <row r="1" spans="1:19">
      <c r="A1" s="156" t="s">
        <v>26</v>
      </c>
      <c r="B1" s="108"/>
      <c r="C1" s="157" t="s">
        <v>27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9">
      <c r="A2" s="156"/>
      <c r="B2" s="108"/>
      <c r="C2" s="159" t="s">
        <v>173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9" ht="14.5" customHeight="1">
      <c r="A3" s="161" t="s">
        <v>152</v>
      </c>
      <c r="B3" s="105"/>
      <c r="C3" s="111">
        <v>2005</v>
      </c>
      <c r="D3" s="112">
        <v>2006</v>
      </c>
      <c r="E3" s="112">
        <v>2007</v>
      </c>
      <c r="F3" s="112">
        <v>2008</v>
      </c>
      <c r="G3" s="111">
        <v>2009</v>
      </c>
      <c r="H3" s="111">
        <v>2010</v>
      </c>
      <c r="I3" s="111">
        <v>2011</v>
      </c>
      <c r="J3" s="111">
        <v>2012</v>
      </c>
      <c r="K3" s="111">
        <v>2013</v>
      </c>
      <c r="L3" s="111">
        <v>2014</v>
      </c>
      <c r="M3" s="111">
        <v>2015</v>
      </c>
      <c r="N3" s="111">
        <v>2016</v>
      </c>
      <c r="O3" s="111">
        <v>2017</v>
      </c>
      <c r="P3" s="111">
        <v>2018</v>
      </c>
      <c r="Q3" s="111">
        <v>2019</v>
      </c>
      <c r="R3" s="111">
        <v>2020</v>
      </c>
      <c r="S3" s="111">
        <v>2021</v>
      </c>
    </row>
    <row r="4" spans="1:19" s="15" customFormat="1">
      <c r="A4" s="106"/>
      <c r="B4" s="10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>
      <c r="A5" s="98" t="s">
        <v>3</v>
      </c>
      <c r="B5" s="109" t="s">
        <v>6</v>
      </c>
      <c r="C5" s="99">
        <v>18256026000</v>
      </c>
      <c r="D5" s="103">
        <v>22656980600</v>
      </c>
      <c r="E5" s="103">
        <v>30038187100</v>
      </c>
      <c r="F5" s="99">
        <v>30790910000</v>
      </c>
      <c r="G5" s="99">
        <v>26546412500</v>
      </c>
      <c r="H5" s="99">
        <v>33055662000</v>
      </c>
      <c r="I5" s="99">
        <v>36021148200</v>
      </c>
      <c r="J5" s="99">
        <v>38352063200</v>
      </c>
      <c r="K5" s="99">
        <v>31821143900</v>
      </c>
      <c r="L5" s="99">
        <v>33117186500</v>
      </c>
      <c r="M5" s="99">
        <v>38107924200</v>
      </c>
      <c r="N5" s="99">
        <v>29872423300</v>
      </c>
      <c r="O5" s="103">
        <v>30561820700</v>
      </c>
      <c r="P5" s="103">
        <v>34307740800</v>
      </c>
      <c r="Q5" s="103">
        <v>33339295500</v>
      </c>
      <c r="R5" s="103">
        <v>32591158100</v>
      </c>
      <c r="S5" s="99">
        <v>32048296800</v>
      </c>
    </row>
    <row r="6" spans="1:19">
      <c r="B6" s="109" t="s">
        <v>1</v>
      </c>
      <c r="C6" s="103">
        <v>5288500700</v>
      </c>
      <c r="D6" s="103">
        <v>8276963300</v>
      </c>
      <c r="E6" s="103">
        <v>10177796400</v>
      </c>
      <c r="F6" s="99">
        <v>6620451200</v>
      </c>
      <c r="G6" s="99">
        <v>6462234500</v>
      </c>
      <c r="H6" s="99">
        <v>11171258100</v>
      </c>
      <c r="I6" s="99">
        <v>17831751600</v>
      </c>
      <c r="J6" s="99">
        <v>11382790600</v>
      </c>
      <c r="K6" s="99">
        <v>13165092800</v>
      </c>
      <c r="L6" s="99">
        <v>16673044800</v>
      </c>
      <c r="M6" s="99">
        <v>12677629600</v>
      </c>
      <c r="N6" s="99">
        <v>1580504100</v>
      </c>
      <c r="O6" s="103">
        <v>4995325290</v>
      </c>
      <c r="P6" s="103">
        <v>3842506400</v>
      </c>
      <c r="Q6" s="103">
        <v>949518900</v>
      </c>
      <c r="R6" s="103">
        <v>1080754800</v>
      </c>
      <c r="S6" s="99">
        <v>1350420100</v>
      </c>
    </row>
    <row r="7" spans="1:19">
      <c r="A7" s="98"/>
      <c r="B7" s="110" t="s">
        <v>174</v>
      </c>
      <c r="C7" s="99">
        <f>C6-C5</f>
        <v>-12967525300</v>
      </c>
      <c r="D7" s="99">
        <f t="shared" ref="D7:S7" si="0">D6-D5</f>
        <v>-14380017300</v>
      </c>
      <c r="E7" s="99">
        <f t="shared" si="0"/>
        <v>-19860390700</v>
      </c>
      <c r="F7" s="99">
        <f t="shared" si="0"/>
        <v>-24170458800</v>
      </c>
      <c r="G7" s="99">
        <f t="shared" si="0"/>
        <v>-20084178000</v>
      </c>
      <c r="H7" s="99">
        <f t="shared" si="0"/>
        <v>-21884403900</v>
      </c>
      <c r="I7" s="99">
        <f t="shared" si="0"/>
        <v>-18189396600</v>
      </c>
      <c r="J7" s="99">
        <f t="shared" si="0"/>
        <v>-26969272600</v>
      </c>
      <c r="K7" s="99">
        <f t="shared" si="0"/>
        <v>-18656051100</v>
      </c>
      <c r="L7" s="99">
        <f t="shared" si="0"/>
        <v>-16444141700</v>
      </c>
      <c r="M7" s="99">
        <f t="shared" si="0"/>
        <v>-25430294600</v>
      </c>
      <c r="N7" s="99">
        <f t="shared" si="0"/>
        <v>-28291919200</v>
      </c>
      <c r="O7" s="99">
        <f t="shared" si="0"/>
        <v>-25566495410</v>
      </c>
      <c r="P7" s="99">
        <f t="shared" si="0"/>
        <v>-30465234400</v>
      </c>
      <c r="Q7" s="99">
        <f t="shared" si="0"/>
        <v>-32389776600</v>
      </c>
      <c r="R7" s="99">
        <f t="shared" si="0"/>
        <v>-31510403300</v>
      </c>
      <c r="S7" s="99">
        <f t="shared" si="0"/>
        <v>-30697876700</v>
      </c>
    </row>
    <row r="8" spans="1:19">
      <c r="A8" s="98" t="s">
        <v>153</v>
      </c>
      <c r="B8" s="109" t="s">
        <v>6</v>
      </c>
      <c r="C8" s="99">
        <v>4109414400</v>
      </c>
      <c r="D8" s="103">
        <v>3476098300</v>
      </c>
      <c r="E8" s="103">
        <v>5950024800</v>
      </c>
      <c r="F8" s="99">
        <v>4832291400</v>
      </c>
      <c r="G8" s="99">
        <v>3451961900</v>
      </c>
      <c r="H8" s="99">
        <v>5250984800</v>
      </c>
      <c r="I8" s="99">
        <v>5927052100</v>
      </c>
      <c r="J8" s="99">
        <v>3465036100</v>
      </c>
      <c r="K8" s="99">
        <v>4148918000</v>
      </c>
      <c r="L8" s="99">
        <v>4438829200</v>
      </c>
      <c r="M8" s="99">
        <v>4175576500</v>
      </c>
      <c r="N8" s="99">
        <v>3431388800</v>
      </c>
      <c r="O8" s="103">
        <v>2606473400</v>
      </c>
      <c r="P8" s="103">
        <v>2633934600</v>
      </c>
      <c r="Q8" s="103">
        <v>2721917700</v>
      </c>
      <c r="R8" s="103">
        <v>2814457400</v>
      </c>
      <c r="S8" s="99">
        <v>3761146200</v>
      </c>
    </row>
    <row r="9" spans="1:19">
      <c r="A9" s="98"/>
      <c r="B9" s="109" t="s">
        <v>1</v>
      </c>
      <c r="C9" s="103">
        <v>2190633700</v>
      </c>
      <c r="D9" s="103">
        <v>6994793900</v>
      </c>
      <c r="E9" s="103">
        <v>13661721500</v>
      </c>
      <c r="F9" s="99">
        <v>3815634000</v>
      </c>
      <c r="G9" s="99">
        <v>308978200</v>
      </c>
      <c r="H9" s="99">
        <v>5350949400</v>
      </c>
      <c r="I9" s="99">
        <v>6319685400</v>
      </c>
      <c r="J9" s="99">
        <v>5753505400</v>
      </c>
      <c r="K9" s="99">
        <v>6218709900</v>
      </c>
      <c r="L9" s="99">
        <v>6742268200</v>
      </c>
      <c r="M9" s="99">
        <v>4658179600</v>
      </c>
      <c r="N9" s="99">
        <v>3742845200</v>
      </c>
      <c r="O9" s="103">
        <v>5421796400</v>
      </c>
      <c r="P9" s="103">
        <v>5849625100</v>
      </c>
      <c r="Q9" s="103">
        <v>4152773400</v>
      </c>
      <c r="R9" s="103">
        <v>797388900</v>
      </c>
      <c r="S9" s="99">
        <v>1104915500</v>
      </c>
    </row>
    <row r="10" spans="1:19">
      <c r="A10" s="98"/>
      <c r="B10" s="110" t="s">
        <v>174</v>
      </c>
      <c r="C10" s="99">
        <f>C9-C8</f>
        <v>-1918780700</v>
      </c>
      <c r="D10" s="99">
        <f t="shared" ref="D10:S10" si="1">D9-D8</f>
        <v>3518695600</v>
      </c>
      <c r="E10" s="99">
        <f t="shared" si="1"/>
        <v>7711696700</v>
      </c>
      <c r="F10" s="99">
        <f t="shared" si="1"/>
        <v>-1016657400</v>
      </c>
      <c r="G10" s="99">
        <f t="shared" si="1"/>
        <v>-3142983700</v>
      </c>
      <c r="H10" s="99">
        <f t="shared" si="1"/>
        <v>99964600</v>
      </c>
      <c r="I10" s="99">
        <f t="shared" si="1"/>
        <v>392633300</v>
      </c>
      <c r="J10" s="99">
        <f t="shared" si="1"/>
        <v>2288469300</v>
      </c>
      <c r="K10" s="99">
        <f t="shared" si="1"/>
        <v>2069791900</v>
      </c>
      <c r="L10" s="99">
        <f t="shared" si="1"/>
        <v>2303439000</v>
      </c>
      <c r="M10" s="99">
        <f t="shared" si="1"/>
        <v>482603100</v>
      </c>
      <c r="N10" s="99">
        <f t="shared" si="1"/>
        <v>311456400</v>
      </c>
      <c r="O10" s="99">
        <f t="shared" si="1"/>
        <v>2815323000</v>
      </c>
      <c r="P10" s="99">
        <f t="shared" si="1"/>
        <v>3215690500</v>
      </c>
      <c r="Q10" s="99">
        <f t="shared" si="1"/>
        <v>1430855700</v>
      </c>
      <c r="R10" s="99">
        <f t="shared" si="1"/>
        <v>-2017068500</v>
      </c>
      <c r="S10" s="99">
        <f t="shared" si="1"/>
        <v>-2656230700</v>
      </c>
    </row>
    <row r="11" spans="1:19" s="15" customFormat="1">
      <c r="A11" s="98" t="s">
        <v>154</v>
      </c>
      <c r="B11" s="109" t="s">
        <v>6</v>
      </c>
      <c r="C11" s="99">
        <v>206487400</v>
      </c>
      <c r="D11" s="103">
        <v>453532500</v>
      </c>
      <c r="E11" s="103">
        <v>1090574500</v>
      </c>
      <c r="F11" s="99">
        <v>1620971000</v>
      </c>
      <c r="G11" s="99">
        <v>1025452700</v>
      </c>
      <c r="H11" s="99">
        <v>1789757700</v>
      </c>
      <c r="I11" s="99">
        <v>369408200</v>
      </c>
      <c r="J11" s="99">
        <v>1976961000</v>
      </c>
      <c r="K11" s="99">
        <v>1868789400</v>
      </c>
      <c r="L11" s="99">
        <v>752267000</v>
      </c>
      <c r="M11" s="99">
        <v>4391450500</v>
      </c>
      <c r="N11" s="99">
        <v>3535296600</v>
      </c>
      <c r="O11" s="103">
        <v>5147579800</v>
      </c>
      <c r="P11" s="103">
        <v>4549747100</v>
      </c>
      <c r="Q11" s="103">
        <v>2878246800</v>
      </c>
      <c r="R11" s="103">
        <v>1669096700</v>
      </c>
      <c r="S11" s="99">
        <v>2144900400</v>
      </c>
    </row>
    <row r="12" spans="1:19" s="15" customFormat="1">
      <c r="A12" s="98"/>
      <c r="B12" s="109" t="s">
        <v>1</v>
      </c>
      <c r="C12" s="103">
        <v>4522000</v>
      </c>
      <c r="D12" s="103">
        <v>3000400</v>
      </c>
      <c r="E12" s="103">
        <v>3332600</v>
      </c>
      <c r="F12" s="99">
        <v>2108800</v>
      </c>
      <c r="G12" s="99">
        <v>570800</v>
      </c>
      <c r="H12" s="99">
        <v>886200</v>
      </c>
      <c r="I12" s="99">
        <v>2756000</v>
      </c>
      <c r="J12" s="99">
        <v>2983200</v>
      </c>
      <c r="K12" s="99">
        <v>4660200</v>
      </c>
      <c r="L12" s="99">
        <v>3400000</v>
      </c>
      <c r="M12" s="99">
        <v>313073700</v>
      </c>
      <c r="N12" s="99">
        <v>4756700</v>
      </c>
      <c r="O12" s="103">
        <v>83771300</v>
      </c>
      <c r="P12" s="103">
        <v>77139600</v>
      </c>
      <c r="Q12" s="103">
        <v>136245700</v>
      </c>
      <c r="R12" s="103">
        <v>364252200</v>
      </c>
      <c r="S12" s="99">
        <v>2893800</v>
      </c>
    </row>
    <row r="13" spans="1:19" s="15" customFormat="1">
      <c r="A13" s="98"/>
      <c r="B13" s="110" t="s">
        <v>174</v>
      </c>
      <c r="C13" s="99">
        <f>C12-C11</f>
        <v>-201965400</v>
      </c>
      <c r="D13" s="99">
        <f t="shared" ref="D13:S13" si="2">D12-D11</f>
        <v>-450532100</v>
      </c>
      <c r="E13" s="99">
        <f t="shared" si="2"/>
        <v>-1087241900</v>
      </c>
      <c r="F13" s="99">
        <f t="shared" si="2"/>
        <v>-1618862200</v>
      </c>
      <c r="G13" s="99">
        <f t="shared" si="2"/>
        <v>-1024881900</v>
      </c>
      <c r="H13" s="99">
        <f t="shared" si="2"/>
        <v>-1788871500</v>
      </c>
      <c r="I13" s="99">
        <f t="shared" si="2"/>
        <v>-366652200</v>
      </c>
      <c r="J13" s="99">
        <f t="shared" si="2"/>
        <v>-1973977800</v>
      </c>
      <c r="K13" s="99">
        <f t="shared" si="2"/>
        <v>-1864129200</v>
      </c>
      <c r="L13" s="99">
        <f t="shared" si="2"/>
        <v>-748867000</v>
      </c>
      <c r="M13" s="99">
        <f t="shared" si="2"/>
        <v>-4078376800</v>
      </c>
      <c r="N13" s="99">
        <f t="shared" si="2"/>
        <v>-3530539900</v>
      </c>
      <c r="O13" s="99">
        <f t="shared" si="2"/>
        <v>-5063808500</v>
      </c>
      <c r="P13" s="99">
        <f t="shared" si="2"/>
        <v>-4472607500</v>
      </c>
      <c r="Q13" s="99">
        <f t="shared" si="2"/>
        <v>-2742001100</v>
      </c>
      <c r="R13" s="99">
        <f t="shared" si="2"/>
        <v>-1304844500</v>
      </c>
      <c r="S13" s="99">
        <f t="shared" si="2"/>
        <v>-2142006600</v>
      </c>
    </row>
    <row r="14" spans="1:19">
      <c r="A14" s="98" t="s">
        <v>48</v>
      </c>
      <c r="B14" s="109" t="s">
        <v>6</v>
      </c>
      <c r="C14" s="99">
        <v>2373555000</v>
      </c>
      <c r="D14" s="103">
        <v>2928733400</v>
      </c>
      <c r="E14" s="103">
        <v>4602988000</v>
      </c>
      <c r="F14" s="99">
        <v>6044600700</v>
      </c>
      <c r="G14" s="99">
        <v>5932502300</v>
      </c>
      <c r="H14" s="99">
        <v>39997004500</v>
      </c>
      <c r="I14" s="99">
        <v>19297269000</v>
      </c>
      <c r="J14" s="99">
        <v>10368481800</v>
      </c>
      <c r="K14" s="99">
        <v>8882654500</v>
      </c>
      <c r="L14" s="99">
        <v>10019042400</v>
      </c>
      <c r="M14" s="99">
        <v>12217145300</v>
      </c>
      <c r="N14" s="99">
        <v>10515255400</v>
      </c>
      <c r="O14" s="103">
        <v>10027173700</v>
      </c>
      <c r="P14" s="103">
        <v>18912882300</v>
      </c>
      <c r="Q14" s="103">
        <v>16672229400</v>
      </c>
      <c r="R14" s="103">
        <v>14375131000</v>
      </c>
      <c r="S14" s="99">
        <v>16315671500</v>
      </c>
    </row>
    <row r="15" spans="1:19">
      <c r="A15" s="98"/>
      <c r="B15" s="109" t="s">
        <v>1</v>
      </c>
      <c r="C15" s="103">
        <v>3389944600</v>
      </c>
      <c r="D15" s="103">
        <v>14907197600</v>
      </c>
      <c r="E15" s="103">
        <v>18588685700</v>
      </c>
      <c r="F15" s="99">
        <v>7100227300</v>
      </c>
      <c r="G15" s="99">
        <v>11660452800</v>
      </c>
      <c r="H15" s="99">
        <v>4883247200</v>
      </c>
      <c r="I15" s="99">
        <v>8839585300</v>
      </c>
      <c r="J15" s="99">
        <v>11302595000</v>
      </c>
      <c r="K15" s="99">
        <v>11601015100</v>
      </c>
      <c r="L15" s="99">
        <v>27239222200</v>
      </c>
      <c r="M15" s="99">
        <v>38267107600</v>
      </c>
      <c r="N15" s="99">
        <v>48266966200</v>
      </c>
      <c r="O15" s="103">
        <v>65537689524</v>
      </c>
      <c r="P15" s="103">
        <v>103584192900</v>
      </c>
      <c r="Q15" s="103">
        <v>102107177900</v>
      </c>
      <c r="R15" s="103">
        <v>102589545900</v>
      </c>
      <c r="S15" s="99">
        <v>84850440500</v>
      </c>
    </row>
    <row r="16" spans="1:19">
      <c r="A16" s="98"/>
      <c r="B16" s="110" t="s">
        <v>174</v>
      </c>
      <c r="C16" s="99">
        <f>C15-C14</f>
        <v>1016389600</v>
      </c>
      <c r="D16" s="99">
        <f t="shared" ref="D16:S16" si="3">D15-D14</f>
        <v>11978464200</v>
      </c>
      <c r="E16" s="99">
        <f t="shared" si="3"/>
        <v>13985697700</v>
      </c>
      <c r="F16" s="99">
        <f t="shared" si="3"/>
        <v>1055626600</v>
      </c>
      <c r="G16" s="99">
        <f t="shared" si="3"/>
        <v>5727950500</v>
      </c>
      <c r="H16" s="99">
        <f t="shared" si="3"/>
        <v>-35113757300</v>
      </c>
      <c r="I16" s="99">
        <f t="shared" si="3"/>
        <v>-10457683700</v>
      </c>
      <c r="J16" s="99">
        <f t="shared" si="3"/>
        <v>934113200</v>
      </c>
      <c r="K16" s="99">
        <f t="shared" si="3"/>
        <v>2718360600</v>
      </c>
      <c r="L16" s="99">
        <f t="shared" si="3"/>
        <v>17220179800</v>
      </c>
      <c r="M16" s="99">
        <f t="shared" si="3"/>
        <v>26049962300</v>
      </c>
      <c r="N16" s="99">
        <f t="shared" si="3"/>
        <v>37751710800</v>
      </c>
      <c r="O16" s="99">
        <f t="shared" si="3"/>
        <v>55510515824</v>
      </c>
      <c r="P16" s="99">
        <f t="shared" si="3"/>
        <v>84671310600</v>
      </c>
      <c r="Q16" s="99">
        <f t="shared" si="3"/>
        <v>85434948500</v>
      </c>
      <c r="R16" s="99">
        <f t="shared" si="3"/>
        <v>88214414900</v>
      </c>
      <c r="S16" s="99">
        <f t="shared" si="3"/>
        <v>68534769000</v>
      </c>
    </row>
    <row r="17" spans="1:19 16282:16282">
      <c r="A17" s="98" t="s">
        <v>155</v>
      </c>
      <c r="B17" s="109" t="s">
        <v>6</v>
      </c>
      <c r="C17" s="99">
        <v>222549000</v>
      </c>
      <c r="D17" s="103">
        <v>220328500</v>
      </c>
      <c r="E17" s="103">
        <v>379564900</v>
      </c>
      <c r="F17" s="99">
        <v>438974900</v>
      </c>
      <c r="G17" s="99">
        <v>359476600</v>
      </c>
      <c r="H17" s="99">
        <v>362088300</v>
      </c>
      <c r="I17" s="99">
        <v>381989100</v>
      </c>
      <c r="J17" s="99">
        <v>485199700</v>
      </c>
      <c r="K17" s="99">
        <v>860134700</v>
      </c>
      <c r="L17" s="99">
        <v>756802300</v>
      </c>
      <c r="M17" s="99">
        <v>891614200</v>
      </c>
      <c r="N17" s="99">
        <v>420629900</v>
      </c>
      <c r="O17" s="103">
        <v>353068000</v>
      </c>
      <c r="P17" s="103">
        <v>657748100</v>
      </c>
      <c r="Q17" s="103">
        <v>1231340500</v>
      </c>
      <c r="R17" s="103">
        <v>1064419200</v>
      </c>
      <c r="S17" s="99">
        <v>1059410200</v>
      </c>
    </row>
    <row r="18" spans="1:19 16282:16282">
      <c r="A18" s="98"/>
      <c r="B18" s="109" t="s">
        <v>1</v>
      </c>
      <c r="C18" s="103">
        <v>17943300</v>
      </c>
      <c r="D18" s="103">
        <v>43135000</v>
      </c>
      <c r="E18" s="103">
        <v>838997900</v>
      </c>
      <c r="F18" s="99">
        <v>23399000</v>
      </c>
      <c r="G18" s="99">
        <v>35408600</v>
      </c>
      <c r="H18" s="99">
        <v>7128600</v>
      </c>
      <c r="I18" s="99">
        <v>14647400</v>
      </c>
      <c r="J18" s="99">
        <v>22540700</v>
      </c>
      <c r="K18" s="99">
        <v>170763600</v>
      </c>
      <c r="L18" s="99">
        <v>40995200</v>
      </c>
      <c r="M18" s="99">
        <v>14185200</v>
      </c>
      <c r="N18" s="99">
        <v>6263900</v>
      </c>
      <c r="O18" s="103">
        <v>16392100</v>
      </c>
      <c r="P18" s="103">
        <v>25524300</v>
      </c>
      <c r="Q18" s="103">
        <v>10035900</v>
      </c>
      <c r="R18" s="103">
        <v>3598000</v>
      </c>
      <c r="S18" s="99">
        <v>1820500</v>
      </c>
    </row>
    <row r="19" spans="1:19 16282:16282">
      <c r="A19" s="98"/>
      <c r="B19" s="110" t="s">
        <v>174</v>
      </c>
      <c r="C19" s="99">
        <f>C18-C17</f>
        <v>-204605700</v>
      </c>
      <c r="D19" s="99">
        <f t="shared" ref="D19:S19" si="4">D18-D17</f>
        <v>-177193500</v>
      </c>
      <c r="E19" s="99">
        <f t="shared" si="4"/>
        <v>459433000</v>
      </c>
      <c r="F19" s="99">
        <f t="shared" si="4"/>
        <v>-415575900</v>
      </c>
      <c r="G19" s="99">
        <f t="shared" si="4"/>
        <v>-324068000</v>
      </c>
      <c r="H19" s="99">
        <f t="shared" si="4"/>
        <v>-354959700</v>
      </c>
      <c r="I19" s="99">
        <f t="shared" si="4"/>
        <v>-367341700</v>
      </c>
      <c r="J19" s="99">
        <f t="shared" si="4"/>
        <v>-462659000</v>
      </c>
      <c r="K19" s="99">
        <f t="shared" si="4"/>
        <v>-689371100</v>
      </c>
      <c r="L19" s="99">
        <f t="shared" si="4"/>
        <v>-715807100</v>
      </c>
      <c r="M19" s="99">
        <f t="shared" si="4"/>
        <v>-877429000</v>
      </c>
      <c r="N19" s="99">
        <f t="shared" si="4"/>
        <v>-414366000</v>
      </c>
      <c r="O19" s="99">
        <f t="shared" si="4"/>
        <v>-336675900</v>
      </c>
      <c r="P19" s="99">
        <f t="shared" si="4"/>
        <v>-632223800</v>
      </c>
      <c r="Q19" s="99">
        <f t="shared" si="4"/>
        <v>-1221304600</v>
      </c>
      <c r="R19" s="99">
        <f t="shared" si="4"/>
        <v>-1060821200</v>
      </c>
      <c r="S19" s="99">
        <f t="shared" si="4"/>
        <v>-1057589700</v>
      </c>
    </row>
    <row r="20" spans="1:19 16282:16282" s="15" customFormat="1">
      <c r="A20" s="98" t="s">
        <v>45</v>
      </c>
      <c r="B20" s="109" t="s">
        <v>6</v>
      </c>
      <c r="C20" s="99">
        <v>71830595300</v>
      </c>
      <c r="D20" s="103">
        <v>84871835600</v>
      </c>
      <c r="E20" s="103">
        <v>85989610100</v>
      </c>
      <c r="F20" s="99">
        <v>94114369400</v>
      </c>
      <c r="G20" s="99">
        <v>89308235100</v>
      </c>
      <c r="H20" s="99">
        <v>93535175200</v>
      </c>
      <c r="I20" s="99">
        <v>99081000400</v>
      </c>
      <c r="J20" s="99">
        <v>105580298500</v>
      </c>
      <c r="K20" s="99">
        <v>107078667400</v>
      </c>
      <c r="L20" s="99">
        <v>104980313200</v>
      </c>
      <c r="M20" s="99">
        <v>108647756900</v>
      </c>
      <c r="N20" s="99">
        <v>111498278900</v>
      </c>
      <c r="O20" s="103">
        <v>108295831300</v>
      </c>
      <c r="P20" s="103">
        <v>103782393700</v>
      </c>
      <c r="Q20" s="103">
        <v>131753019100</v>
      </c>
      <c r="R20" s="103">
        <v>106638498900</v>
      </c>
      <c r="S20" s="99">
        <v>117011739200</v>
      </c>
    </row>
    <row r="21" spans="1:19 16282:16282" s="15" customFormat="1">
      <c r="A21" s="98"/>
      <c r="B21" s="109" t="s">
        <v>1</v>
      </c>
      <c r="C21" s="103">
        <v>16822835100</v>
      </c>
      <c r="D21" s="103">
        <v>26412562500</v>
      </c>
      <c r="E21" s="103">
        <v>28922587400</v>
      </c>
      <c r="F21" s="99">
        <v>19312824900</v>
      </c>
      <c r="G21" s="99">
        <v>24790895500</v>
      </c>
      <c r="H21" s="99">
        <v>29005298500</v>
      </c>
      <c r="I21" s="99">
        <v>24055069500</v>
      </c>
      <c r="J21" s="99">
        <v>21246932800</v>
      </c>
      <c r="K21" s="99">
        <v>17048230500</v>
      </c>
      <c r="L21" s="99">
        <v>13789744000</v>
      </c>
      <c r="M21" s="99">
        <v>9139490800</v>
      </c>
      <c r="N21" s="99">
        <v>6966063100</v>
      </c>
      <c r="O21" s="103">
        <v>3124073200</v>
      </c>
      <c r="P21" s="103">
        <v>3416510500</v>
      </c>
      <c r="Q21" s="103">
        <v>2734358000</v>
      </c>
      <c r="R21" s="103">
        <v>5072867700</v>
      </c>
      <c r="S21" s="99">
        <v>5900126100</v>
      </c>
    </row>
    <row r="22" spans="1:19 16282:16282" s="15" customFormat="1">
      <c r="A22" s="98"/>
      <c r="B22" s="110" t="s">
        <v>174</v>
      </c>
      <c r="C22" s="99">
        <f>C21-C20</f>
        <v>-55007760200</v>
      </c>
      <c r="D22" s="99">
        <f t="shared" ref="D22:S22" si="5">D21-D20</f>
        <v>-58459273100</v>
      </c>
      <c r="E22" s="99">
        <f t="shared" si="5"/>
        <v>-57067022700</v>
      </c>
      <c r="F22" s="99">
        <f t="shared" si="5"/>
        <v>-74801544500</v>
      </c>
      <c r="G22" s="99">
        <f t="shared" si="5"/>
        <v>-64517339600</v>
      </c>
      <c r="H22" s="99">
        <f t="shared" si="5"/>
        <v>-64529876700</v>
      </c>
      <c r="I22" s="99">
        <f t="shared" si="5"/>
        <v>-75025930900</v>
      </c>
      <c r="J22" s="99">
        <f t="shared" si="5"/>
        <v>-84333365700</v>
      </c>
      <c r="K22" s="99">
        <f t="shared" si="5"/>
        <v>-90030436900</v>
      </c>
      <c r="L22" s="99">
        <f t="shared" si="5"/>
        <v>-91190569200</v>
      </c>
      <c r="M22" s="99">
        <f t="shared" si="5"/>
        <v>-99508266100</v>
      </c>
      <c r="N22" s="99">
        <f t="shared" si="5"/>
        <v>-104532215800</v>
      </c>
      <c r="O22" s="99">
        <f t="shared" si="5"/>
        <v>-105171758100</v>
      </c>
      <c r="P22" s="99">
        <f t="shared" si="5"/>
        <v>-100365883200</v>
      </c>
      <c r="Q22" s="99">
        <f t="shared" si="5"/>
        <v>-129018661100</v>
      </c>
      <c r="R22" s="99">
        <f t="shared" si="5"/>
        <v>-101565631200</v>
      </c>
      <c r="S22" s="99">
        <f t="shared" si="5"/>
        <v>-111111613100</v>
      </c>
    </row>
    <row r="23" spans="1:19 16282:16282">
      <c r="A23" s="98" t="s">
        <v>156</v>
      </c>
      <c r="B23" s="109" t="s">
        <v>6</v>
      </c>
      <c r="C23" s="99">
        <v>241981600</v>
      </c>
      <c r="D23" s="103">
        <v>466328600</v>
      </c>
      <c r="E23" s="103">
        <v>352141000</v>
      </c>
      <c r="F23" s="99">
        <v>456009200</v>
      </c>
      <c r="G23" s="99">
        <v>358509900</v>
      </c>
      <c r="H23" s="99">
        <v>480933400</v>
      </c>
      <c r="I23" s="99">
        <v>336820600</v>
      </c>
      <c r="J23" s="99">
        <v>426937000</v>
      </c>
      <c r="K23" s="99">
        <v>525198700</v>
      </c>
      <c r="L23" s="99">
        <v>301272500</v>
      </c>
      <c r="M23" s="99">
        <v>190227000</v>
      </c>
      <c r="N23" s="99">
        <v>223873900</v>
      </c>
      <c r="O23" s="103">
        <v>216442200</v>
      </c>
      <c r="P23" s="103">
        <v>263967000</v>
      </c>
      <c r="Q23" s="103">
        <v>299681200</v>
      </c>
      <c r="R23" s="103">
        <v>212000600</v>
      </c>
      <c r="S23" s="99">
        <v>167740800</v>
      </c>
    </row>
    <row r="24" spans="1:19 16282:16282">
      <c r="A24" s="98"/>
      <c r="B24" s="109" t="s">
        <v>1</v>
      </c>
      <c r="C24" s="103">
        <v>241961600</v>
      </c>
      <c r="D24" s="103">
        <v>254087100</v>
      </c>
      <c r="E24" s="103">
        <v>1433906200</v>
      </c>
      <c r="F24" s="99">
        <v>279304600</v>
      </c>
      <c r="G24" s="99">
        <v>300577700</v>
      </c>
      <c r="H24" s="99">
        <v>287261800</v>
      </c>
      <c r="I24" s="99">
        <v>2532688700</v>
      </c>
      <c r="J24" s="99">
        <v>162509600</v>
      </c>
      <c r="K24" s="99">
        <v>168724700</v>
      </c>
      <c r="L24" s="99">
        <v>156601200</v>
      </c>
      <c r="M24" s="99">
        <v>173762000</v>
      </c>
      <c r="N24" s="99">
        <v>1734790300</v>
      </c>
      <c r="O24" s="103">
        <v>159514300</v>
      </c>
      <c r="P24" s="103">
        <v>170235200</v>
      </c>
      <c r="Q24" s="103">
        <v>207921000</v>
      </c>
      <c r="R24" s="103">
        <v>202391800</v>
      </c>
      <c r="S24" s="99">
        <v>171291800</v>
      </c>
    </row>
    <row r="25" spans="1:19 16282:16282">
      <c r="A25" s="98"/>
      <c r="B25" s="110" t="s">
        <v>174</v>
      </c>
      <c r="C25" s="99">
        <f>C24-C23</f>
        <v>-20000</v>
      </c>
      <c r="D25" s="99">
        <f t="shared" ref="D25:S25" si="6">D24-D23</f>
        <v>-212241500</v>
      </c>
      <c r="E25" s="99">
        <f t="shared" si="6"/>
        <v>1081765200</v>
      </c>
      <c r="F25" s="99">
        <f t="shared" si="6"/>
        <v>-176704600</v>
      </c>
      <c r="G25" s="99">
        <f t="shared" si="6"/>
        <v>-57932200</v>
      </c>
      <c r="H25" s="99">
        <f t="shared" si="6"/>
        <v>-193671600</v>
      </c>
      <c r="I25" s="99">
        <f t="shared" si="6"/>
        <v>2195868100</v>
      </c>
      <c r="J25" s="99">
        <f t="shared" si="6"/>
        <v>-264427400</v>
      </c>
      <c r="K25" s="99">
        <f t="shared" si="6"/>
        <v>-356474000</v>
      </c>
      <c r="L25" s="99">
        <f t="shared" si="6"/>
        <v>-144671300</v>
      </c>
      <c r="M25" s="99">
        <f t="shared" si="6"/>
        <v>-16465000</v>
      </c>
      <c r="N25" s="99">
        <f t="shared" si="6"/>
        <v>1510916400</v>
      </c>
      <c r="O25" s="99">
        <f t="shared" si="6"/>
        <v>-56927900</v>
      </c>
      <c r="P25" s="99">
        <f t="shared" si="6"/>
        <v>-93731800</v>
      </c>
      <c r="Q25" s="99">
        <f t="shared" si="6"/>
        <v>-91760200</v>
      </c>
      <c r="R25" s="99">
        <f t="shared" si="6"/>
        <v>-9608800</v>
      </c>
      <c r="S25" s="99">
        <f t="shared" si="6"/>
        <v>3551000</v>
      </c>
    </row>
    <row r="26" spans="1:19 16282:16282">
      <c r="A26" s="98" t="s">
        <v>157</v>
      </c>
      <c r="B26" s="109" t="s">
        <v>6</v>
      </c>
      <c r="C26" s="99">
        <v>2430272000</v>
      </c>
      <c r="D26" s="103">
        <v>3707985200</v>
      </c>
      <c r="E26" s="103">
        <v>8216318300</v>
      </c>
      <c r="F26" s="99">
        <v>5058359100</v>
      </c>
      <c r="G26" s="99">
        <v>2282877100</v>
      </c>
      <c r="H26" s="99">
        <v>3426618600</v>
      </c>
      <c r="I26" s="99">
        <v>4181407700</v>
      </c>
      <c r="J26" s="99">
        <v>3141316500</v>
      </c>
      <c r="K26" s="99">
        <v>2642871700</v>
      </c>
      <c r="L26" s="99">
        <v>3369872800</v>
      </c>
      <c r="M26" s="99">
        <v>3336095600</v>
      </c>
      <c r="N26" s="99">
        <v>2922706600</v>
      </c>
      <c r="O26" s="103">
        <v>2365468600</v>
      </c>
      <c r="P26" s="103">
        <v>2796447700</v>
      </c>
      <c r="Q26" s="103">
        <v>3098725000</v>
      </c>
      <c r="R26" s="103">
        <v>2223171400</v>
      </c>
      <c r="S26" s="99">
        <v>2026796800</v>
      </c>
    </row>
    <row r="27" spans="1:19 16282:16282">
      <c r="A27" s="98"/>
      <c r="B27" s="109" t="s">
        <v>1</v>
      </c>
      <c r="C27" s="103">
        <v>13143400</v>
      </c>
      <c r="D27" s="103">
        <v>197604600</v>
      </c>
      <c r="E27" s="103">
        <v>16604200</v>
      </c>
      <c r="F27" s="99">
        <v>41503900</v>
      </c>
      <c r="G27" s="99">
        <v>31957400</v>
      </c>
      <c r="H27" s="99">
        <v>59017000</v>
      </c>
      <c r="I27" s="99">
        <v>81561600</v>
      </c>
      <c r="J27" s="99">
        <v>47796700</v>
      </c>
      <c r="K27" s="99">
        <v>76037300</v>
      </c>
      <c r="L27" s="99">
        <v>62223200</v>
      </c>
      <c r="M27" s="99">
        <v>62745500</v>
      </c>
      <c r="N27" s="99">
        <v>107938200</v>
      </c>
      <c r="O27" s="103">
        <v>142198800</v>
      </c>
      <c r="P27" s="103">
        <v>105555100</v>
      </c>
      <c r="Q27" s="103">
        <v>55943300</v>
      </c>
      <c r="R27" s="103">
        <v>34439600</v>
      </c>
      <c r="S27" s="99">
        <v>47447900</v>
      </c>
    </row>
    <row r="28" spans="1:19 16282:16282">
      <c r="A28" s="98"/>
      <c r="B28" s="110" t="s">
        <v>174</v>
      </c>
      <c r="C28" s="99">
        <f>C27-C26</f>
        <v>-2417128600</v>
      </c>
      <c r="D28" s="99">
        <f t="shared" ref="D28:S28" si="7">D27-D26</f>
        <v>-3510380600</v>
      </c>
      <c r="E28" s="99">
        <f t="shared" si="7"/>
        <v>-8199714100</v>
      </c>
      <c r="F28" s="99">
        <f t="shared" si="7"/>
        <v>-5016855200</v>
      </c>
      <c r="G28" s="99">
        <f t="shared" si="7"/>
        <v>-2250919700</v>
      </c>
      <c r="H28" s="99">
        <f t="shared" si="7"/>
        <v>-3367601600</v>
      </c>
      <c r="I28" s="99">
        <f t="shared" si="7"/>
        <v>-4099846100</v>
      </c>
      <c r="J28" s="99">
        <f t="shared" si="7"/>
        <v>-3093519800</v>
      </c>
      <c r="K28" s="99">
        <f t="shared" si="7"/>
        <v>-2566834400</v>
      </c>
      <c r="L28" s="99">
        <f t="shared" si="7"/>
        <v>-3307649600</v>
      </c>
      <c r="M28" s="99">
        <f t="shared" si="7"/>
        <v>-3273350100</v>
      </c>
      <c r="N28" s="99">
        <f t="shared" si="7"/>
        <v>-2814768400</v>
      </c>
      <c r="O28" s="99">
        <f t="shared" si="7"/>
        <v>-2223269800</v>
      </c>
      <c r="P28" s="99">
        <f t="shared" si="7"/>
        <v>-2690892600</v>
      </c>
      <c r="Q28" s="99">
        <f t="shared" si="7"/>
        <v>-3042781700</v>
      </c>
      <c r="R28" s="99">
        <f t="shared" si="7"/>
        <v>-2188731800</v>
      </c>
      <c r="S28" s="99">
        <f t="shared" si="7"/>
        <v>-1979348900</v>
      </c>
    </row>
    <row r="29" spans="1:19 16282:16282" s="15" customFormat="1">
      <c r="A29" s="98" t="s">
        <v>158</v>
      </c>
      <c r="B29" s="109" t="s">
        <v>6</v>
      </c>
      <c r="C29" s="99">
        <v>987292200</v>
      </c>
      <c r="D29" s="103">
        <v>1037157200</v>
      </c>
      <c r="E29" s="103">
        <v>1317596900</v>
      </c>
      <c r="F29" s="99">
        <v>1097161400</v>
      </c>
      <c r="G29" s="99">
        <v>1185054900</v>
      </c>
      <c r="H29" s="99">
        <v>1570242500</v>
      </c>
      <c r="I29" s="99">
        <v>1331859700</v>
      </c>
      <c r="J29" s="99">
        <v>1459983600</v>
      </c>
      <c r="K29" s="99">
        <v>1206161300</v>
      </c>
      <c r="L29" s="99">
        <v>1321607400</v>
      </c>
      <c r="M29" s="99">
        <v>1130198600</v>
      </c>
      <c r="N29" s="99">
        <v>928903300</v>
      </c>
      <c r="O29" s="103">
        <v>1081269800</v>
      </c>
      <c r="P29" s="103">
        <v>1135787600</v>
      </c>
      <c r="Q29" s="103">
        <v>1228596600</v>
      </c>
      <c r="R29" s="103">
        <v>1343209300</v>
      </c>
      <c r="S29" s="99">
        <v>2022845600</v>
      </c>
      <c r="XBF29" s="15">
        <v>-223042.29599999997</v>
      </c>
    </row>
    <row r="30" spans="1:19 16282:16282" s="15" customFormat="1">
      <c r="A30" s="98"/>
      <c r="B30" s="109" t="s">
        <v>1</v>
      </c>
      <c r="C30" s="103">
        <v>98794000</v>
      </c>
      <c r="D30" s="103">
        <v>176226800</v>
      </c>
      <c r="E30" s="103">
        <v>361459400</v>
      </c>
      <c r="F30" s="99">
        <v>355051900</v>
      </c>
      <c r="G30" s="99">
        <v>267158800</v>
      </c>
      <c r="H30" s="99">
        <v>224834300</v>
      </c>
      <c r="I30" s="99">
        <v>371440800</v>
      </c>
      <c r="J30" s="99">
        <v>294543600</v>
      </c>
      <c r="K30" s="99">
        <v>634826200</v>
      </c>
      <c r="L30" s="99">
        <v>1296764700</v>
      </c>
      <c r="M30" s="99">
        <v>2086973800</v>
      </c>
      <c r="N30" s="99">
        <v>433470100</v>
      </c>
      <c r="O30" s="103">
        <v>405440300</v>
      </c>
      <c r="P30" s="103">
        <v>1075809500</v>
      </c>
      <c r="Q30" s="103">
        <v>293112000</v>
      </c>
      <c r="R30" s="103">
        <v>195816300</v>
      </c>
      <c r="S30" s="99">
        <v>226034600</v>
      </c>
    </row>
    <row r="31" spans="1:19 16282:16282" s="15" customFormat="1">
      <c r="A31" s="98"/>
      <c r="B31" s="110" t="s">
        <v>174</v>
      </c>
      <c r="C31" s="99">
        <f>C30-C29</f>
        <v>-888498200</v>
      </c>
      <c r="D31" s="99">
        <f t="shared" ref="D31:S31" si="8">D30-D29</f>
        <v>-860930400</v>
      </c>
      <c r="E31" s="99">
        <f t="shared" si="8"/>
        <v>-956137500</v>
      </c>
      <c r="F31" s="99">
        <f t="shared" si="8"/>
        <v>-742109500</v>
      </c>
      <c r="G31" s="99">
        <f t="shared" si="8"/>
        <v>-917896100</v>
      </c>
      <c r="H31" s="99">
        <f t="shared" si="8"/>
        <v>-1345408200</v>
      </c>
      <c r="I31" s="99">
        <f t="shared" si="8"/>
        <v>-960418900</v>
      </c>
      <c r="J31" s="99">
        <f t="shared" si="8"/>
        <v>-1165440000</v>
      </c>
      <c r="K31" s="99">
        <f t="shared" si="8"/>
        <v>-571335100</v>
      </c>
      <c r="L31" s="99">
        <f t="shared" si="8"/>
        <v>-24842700</v>
      </c>
      <c r="M31" s="99">
        <f t="shared" si="8"/>
        <v>956775200</v>
      </c>
      <c r="N31" s="99">
        <f t="shared" si="8"/>
        <v>-495433200</v>
      </c>
      <c r="O31" s="99">
        <f t="shared" si="8"/>
        <v>-675829500</v>
      </c>
      <c r="P31" s="99">
        <f t="shared" si="8"/>
        <v>-59978100</v>
      </c>
      <c r="Q31" s="99">
        <f t="shared" si="8"/>
        <v>-935484600</v>
      </c>
      <c r="R31" s="99">
        <f t="shared" si="8"/>
        <v>-1147393000</v>
      </c>
      <c r="S31" s="99">
        <f t="shared" si="8"/>
        <v>-1796811000</v>
      </c>
    </row>
    <row r="32" spans="1:19 16282:16282" s="15" customFormat="1">
      <c r="A32" s="98" t="s">
        <v>159</v>
      </c>
      <c r="B32" s="109" t="s">
        <v>6</v>
      </c>
      <c r="C32" s="99">
        <v>115288800</v>
      </c>
      <c r="D32" s="103">
        <v>180153000</v>
      </c>
      <c r="E32" s="103">
        <v>810889000</v>
      </c>
      <c r="F32" s="99">
        <v>405232900</v>
      </c>
      <c r="G32" s="99">
        <v>351892000</v>
      </c>
      <c r="H32" s="99">
        <v>5054824200</v>
      </c>
      <c r="I32" s="99">
        <v>8196918000</v>
      </c>
      <c r="J32" s="99">
        <v>4545238400</v>
      </c>
      <c r="K32" s="99">
        <v>869513300</v>
      </c>
      <c r="L32" s="99">
        <v>1665149900</v>
      </c>
      <c r="M32" s="99">
        <v>902901600</v>
      </c>
      <c r="N32" s="99">
        <v>707114700</v>
      </c>
      <c r="O32" s="103">
        <v>1533960700</v>
      </c>
      <c r="P32" s="103">
        <v>771095600</v>
      </c>
      <c r="Q32" s="103">
        <v>1136943900</v>
      </c>
      <c r="R32" s="103">
        <v>1671157300</v>
      </c>
      <c r="S32" s="99">
        <v>1102014600</v>
      </c>
    </row>
    <row r="33" spans="1:19" s="15" customFormat="1">
      <c r="A33" s="98"/>
      <c r="B33" s="109" t="s">
        <v>1</v>
      </c>
      <c r="C33" s="103">
        <v>176240900</v>
      </c>
      <c r="D33" s="103">
        <v>1293634600</v>
      </c>
      <c r="E33" s="103">
        <v>1086740900</v>
      </c>
      <c r="F33" s="99">
        <v>1158270300</v>
      </c>
      <c r="G33" s="99">
        <v>689348500</v>
      </c>
      <c r="H33" s="99">
        <v>664238700</v>
      </c>
      <c r="I33" s="99">
        <v>864949400</v>
      </c>
      <c r="J33" s="99">
        <v>1930159200</v>
      </c>
      <c r="K33" s="99">
        <v>2670234400</v>
      </c>
      <c r="L33" s="99">
        <v>1723449800</v>
      </c>
      <c r="M33" s="99">
        <v>4473319000</v>
      </c>
      <c r="N33" s="99">
        <v>2107941600</v>
      </c>
      <c r="O33" s="103">
        <v>1802019900</v>
      </c>
      <c r="P33" s="103">
        <v>13197600</v>
      </c>
      <c r="Q33" s="103">
        <v>6436200</v>
      </c>
      <c r="R33" s="103">
        <v>92141000</v>
      </c>
      <c r="S33" s="99">
        <v>1174920300</v>
      </c>
    </row>
    <row r="34" spans="1:19" s="15" customFormat="1">
      <c r="A34" s="98"/>
      <c r="B34" s="110" t="s">
        <v>174</v>
      </c>
      <c r="C34" s="99">
        <f>C33-C32</f>
        <v>60952100</v>
      </c>
      <c r="D34" s="99">
        <f t="shared" ref="D34:S34" si="9">D33-D32</f>
        <v>1113481600</v>
      </c>
      <c r="E34" s="99">
        <f t="shared" si="9"/>
        <v>275851900</v>
      </c>
      <c r="F34" s="99">
        <f t="shared" si="9"/>
        <v>753037400</v>
      </c>
      <c r="G34" s="99">
        <f t="shared" si="9"/>
        <v>337456500</v>
      </c>
      <c r="H34" s="99">
        <f t="shared" si="9"/>
        <v>-4390585500</v>
      </c>
      <c r="I34" s="99">
        <f t="shared" si="9"/>
        <v>-7331968600</v>
      </c>
      <c r="J34" s="99">
        <f t="shared" si="9"/>
        <v>-2615079200</v>
      </c>
      <c r="K34" s="99">
        <f t="shared" si="9"/>
        <v>1800721100</v>
      </c>
      <c r="L34" s="99">
        <f t="shared" si="9"/>
        <v>58299900</v>
      </c>
      <c r="M34" s="99">
        <f t="shared" si="9"/>
        <v>3570417400</v>
      </c>
      <c r="N34" s="99">
        <f t="shared" si="9"/>
        <v>1400826900</v>
      </c>
      <c r="O34" s="99">
        <f t="shared" si="9"/>
        <v>268059200</v>
      </c>
      <c r="P34" s="99">
        <f t="shared" si="9"/>
        <v>-757898000</v>
      </c>
      <c r="Q34" s="99">
        <f t="shared" si="9"/>
        <v>-1130507700</v>
      </c>
      <c r="R34" s="99">
        <f t="shared" si="9"/>
        <v>-1579016300</v>
      </c>
      <c r="S34" s="99">
        <f t="shared" si="9"/>
        <v>72905700</v>
      </c>
    </row>
    <row r="35" spans="1:19">
      <c r="A35" s="98" t="s">
        <v>160</v>
      </c>
      <c r="B35" s="109" t="s">
        <v>6</v>
      </c>
      <c r="C35" s="99">
        <v>1128615900</v>
      </c>
      <c r="D35" s="103">
        <v>1567439300</v>
      </c>
      <c r="E35" s="103">
        <v>1251852200</v>
      </c>
      <c r="F35" s="99">
        <v>2118493500</v>
      </c>
      <c r="G35" s="99">
        <v>1117825700</v>
      </c>
      <c r="H35" s="99">
        <v>1958797100</v>
      </c>
      <c r="I35" s="99">
        <v>2633034000</v>
      </c>
      <c r="J35" s="99">
        <v>1708485500</v>
      </c>
      <c r="K35" s="99">
        <v>1329748200</v>
      </c>
      <c r="L35" s="99">
        <v>4050431300</v>
      </c>
      <c r="M35" s="99">
        <v>1297206600</v>
      </c>
      <c r="N35" s="99">
        <v>948736200</v>
      </c>
      <c r="O35" s="103">
        <v>789437800</v>
      </c>
      <c r="P35" s="103">
        <v>830395500</v>
      </c>
      <c r="Q35" s="103">
        <v>967975500</v>
      </c>
      <c r="R35" s="103">
        <v>1901281400</v>
      </c>
      <c r="S35" s="99">
        <v>1232009600</v>
      </c>
    </row>
    <row r="36" spans="1:19">
      <c r="A36" s="98"/>
      <c r="B36" s="109" t="s">
        <v>1</v>
      </c>
      <c r="C36" s="103">
        <v>303200</v>
      </c>
      <c r="D36" s="103">
        <v>3711000</v>
      </c>
      <c r="E36" s="103">
        <v>5087000</v>
      </c>
      <c r="F36" s="99">
        <v>5866700</v>
      </c>
      <c r="G36" s="99">
        <v>5467600</v>
      </c>
      <c r="H36" s="99">
        <v>17765800</v>
      </c>
      <c r="I36" s="99">
        <v>15360800</v>
      </c>
      <c r="J36" s="99">
        <v>6525700</v>
      </c>
      <c r="K36" s="99">
        <v>22341600</v>
      </c>
      <c r="L36" s="99">
        <v>27608700</v>
      </c>
      <c r="M36" s="99">
        <v>25472200</v>
      </c>
      <c r="N36" s="99">
        <v>32416100</v>
      </c>
      <c r="O36" s="103">
        <v>25136500</v>
      </c>
      <c r="P36" s="103">
        <v>417801000</v>
      </c>
      <c r="Q36" s="103">
        <v>19321200</v>
      </c>
      <c r="R36" s="103">
        <v>10227700</v>
      </c>
      <c r="S36" s="99">
        <v>9046100</v>
      </c>
    </row>
    <row r="37" spans="1:19">
      <c r="A37" s="98"/>
      <c r="B37" s="110" t="s">
        <v>174</v>
      </c>
      <c r="C37" s="99">
        <f>C36-C35</f>
        <v>-1128312700</v>
      </c>
      <c r="D37" s="99">
        <f t="shared" ref="D37:S37" si="10">D36-D35</f>
        <v>-1563728300</v>
      </c>
      <c r="E37" s="99">
        <f t="shared" si="10"/>
        <v>-1246765200</v>
      </c>
      <c r="F37" s="99">
        <f t="shared" si="10"/>
        <v>-2112626800</v>
      </c>
      <c r="G37" s="99">
        <f t="shared" si="10"/>
        <v>-1112358100</v>
      </c>
      <c r="H37" s="99">
        <f t="shared" si="10"/>
        <v>-1941031300</v>
      </c>
      <c r="I37" s="99">
        <f t="shared" si="10"/>
        <v>-2617673200</v>
      </c>
      <c r="J37" s="99">
        <f t="shared" si="10"/>
        <v>-1701959800</v>
      </c>
      <c r="K37" s="99">
        <f t="shared" si="10"/>
        <v>-1307406600</v>
      </c>
      <c r="L37" s="99">
        <f t="shared" si="10"/>
        <v>-4022822600</v>
      </c>
      <c r="M37" s="99">
        <f t="shared" si="10"/>
        <v>-1271734400</v>
      </c>
      <c r="N37" s="99">
        <f t="shared" si="10"/>
        <v>-916320100</v>
      </c>
      <c r="O37" s="99">
        <f t="shared" si="10"/>
        <v>-764301300</v>
      </c>
      <c r="P37" s="99">
        <f t="shared" si="10"/>
        <v>-412594500</v>
      </c>
      <c r="Q37" s="99">
        <f t="shared" si="10"/>
        <v>-948654300</v>
      </c>
      <c r="R37" s="99">
        <f t="shared" si="10"/>
        <v>-1891053700</v>
      </c>
      <c r="S37" s="99">
        <f t="shared" si="10"/>
        <v>-1222963500</v>
      </c>
    </row>
    <row r="38" spans="1:19" s="15" customFormat="1">
      <c r="A38" s="98" t="s">
        <v>161</v>
      </c>
      <c r="B38" s="109" t="s">
        <v>6</v>
      </c>
      <c r="C38" s="99">
        <v>2930264400</v>
      </c>
      <c r="D38" s="103">
        <v>3628984100</v>
      </c>
      <c r="E38" s="103">
        <v>3636893200</v>
      </c>
      <c r="F38" s="99">
        <v>5162723500</v>
      </c>
      <c r="G38" s="99">
        <v>4901983300</v>
      </c>
      <c r="H38" s="99">
        <v>5671237900</v>
      </c>
      <c r="I38" s="99">
        <v>5107213500</v>
      </c>
      <c r="J38" s="99">
        <v>4705838200</v>
      </c>
      <c r="K38" s="99">
        <v>4040121800</v>
      </c>
      <c r="L38" s="99">
        <v>4019199900</v>
      </c>
      <c r="M38" s="99">
        <v>3685295100</v>
      </c>
      <c r="N38" s="99">
        <v>3828668600</v>
      </c>
      <c r="O38" s="103">
        <v>3609433000</v>
      </c>
      <c r="P38" s="103">
        <v>4769347300</v>
      </c>
      <c r="Q38" s="103">
        <v>3701698600</v>
      </c>
      <c r="R38" s="103">
        <v>6978375900</v>
      </c>
      <c r="S38" s="99">
        <v>3551967400</v>
      </c>
    </row>
    <row r="39" spans="1:19" s="15" customFormat="1">
      <c r="A39" s="98"/>
      <c r="B39" s="109" t="s">
        <v>1</v>
      </c>
      <c r="C39" s="103">
        <v>4250185300</v>
      </c>
      <c r="D39" s="103">
        <v>6013547300</v>
      </c>
      <c r="E39" s="103">
        <v>8431898200</v>
      </c>
      <c r="F39" s="99">
        <v>3581539300</v>
      </c>
      <c r="G39" s="99">
        <v>1947001600</v>
      </c>
      <c r="H39" s="99">
        <v>4046537000</v>
      </c>
      <c r="I39" s="99">
        <v>2444182000</v>
      </c>
      <c r="J39" s="99">
        <v>2936783600</v>
      </c>
      <c r="K39" s="99">
        <v>1138161100</v>
      </c>
      <c r="L39" s="99">
        <v>1092381200</v>
      </c>
      <c r="M39" s="99">
        <v>61977000</v>
      </c>
      <c r="N39" s="99">
        <v>1659740200</v>
      </c>
      <c r="O39" s="103">
        <v>863850500</v>
      </c>
      <c r="P39" s="103">
        <v>1025614500</v>
      </c>
      <c r="Q39" s="103">
        <v>489437800</v>
      </c>
      <c r="R39" s="103">
        <v>37328600</v>
      </c>
      <c r="S39" s="99">
        <v>30955700</v>
      </c>
    </row>
    <row r="40" spans="1:19" s="15" customFormat="1">
      <c r="A40" s="98"/>
      <c r="B40" s="110" t="s">
        <v>174</v>
      </c>
      <c r="C40" s="99">
        <f>C39-C38</f>
        <v>1319920900</v>
      </c>
      <c r="D40" s="99">
        <f t="shared" ref="D40:S40" si="11">D39-D38</f>
        <v>2384563200</v>
      </c>
      <c r="E40" s="99">
        <f t="shared" si="11"/>
        <v>4795005000</v>
      </c>
      <c r="F40" s="99">
        <f t="shared" si="11"/>
        <v>-1581184200</v>
      </c>
      <c r="G40" s="99">
        <f t="shared" si="11"/>
        <v>-2954981700</v>
      </c>
      <c r="H40" s="99">
        <f t="shared" si="11"/>
        <v>-1624700900</v>
      </c>
      <c r="I40" s="99">
        <f t="shared" si="11"/>
        <v>-2663031500</v>
      </c>
      <c r="J40" s="99">
        <f t="shared" si="11"/>
        <v>-1769054600</v>
      </c>
      <c r="K40" s="99">
        <f t="shared" si="11"/>
        <v>-2901960700</v>
      </c>
      <c r="L40" s="99">
        <f t="shared" si="11"/>
        <v>-2926818700</v>
      </c>
      <c r="M40" s="99">
        <f t="shared" si="11"/>
        <v>-3623318100</v>
      </c>
      <c r="N40" s="99">
        <f t="shared" si="11"/>
        <v>-2168928400</v>
      </c>
      <c r="O40" s="99">
        <f t="shared" si="11"/>
        <v>-2745582500</v>
      </c>
      <c r="P40" s="99">
        <f t="shared" si="11"/>
        <v>-3743732800</v>
      </c>
      <c r="Q40" s="99">
        <f t="shared" si="11"/>
        <v>-3212260800</v>
      </c>
      <c r="R40" s="99">
        <f t="shared" si="11"/>
        <v>-6941047300</v>
      </c>
      <c r="S40" s="99">
        <f t="shared" si="11"/>
        <v>-3521011700</v>
      </c>
    </row>
    <row r="41" spans="1:19">
      <c r="A41" s="98" t="s">
        <v>4</v>
      </c>
      <c r="B41" s="109" t="s">
        <v>6</v>
      </c>
      <c r="C41" s="99">
        <v>4164236700</v>
      </c>
      <c r="D41" s="103">
        <v>3872728800</v>
      </c>
      <c r="E41" s="103">
        <v>4385127500</v>
      </c>
      <c r="F41" s="99">
        <v>5670223100</v>
      </c>
      <c r="G41" s="99">
        <v>3828438600</v>
      </c>
      <c r="H41" s="99">
        <v>4198256400</v>
      </c>
      <c r="I41" s="99">
        <v>3825904800</v>
      </c>
      <c r="J41" s="99">
        <v>3367903300</v>
      </c>
      <c r="K41" s="99">
        <v>2655389300</v>
      </c>
      <c r="L41" s="99">
        <v>5117664100</v>
      </c>
      <c r="M41" s="99">
        <v>8680703100</v>
      </c>
      <c r="N41" s="99">
        <v>5187794400</v>
      </c>
      <c r="O41" s="103">
        <v>6359166800</v>
      </c>
      <c r="P41" s="103">
        <v>6759803900</v>
      </c>
      <c r="Q41" s="103">
        <v>8327566400</v>
      </c>
      <c r="R41" s="103">
        <v>5683597900</v>
      </c>
      <c r="S41" s="99">
        <v>9735258200</v>
      </c>
    </row>
    <row r="42" spans="1:19">
      <c r="A42" s="98"/>
      <c r="B42" s="109" t="s">
        <v>1</v>
      </c>
      <c r="C42" s="103">
        <v>17989636400</v>
      </c>
      <c r="D42" s="103">
        <v>23580261100</v>
      </c>
      <c r="E42" s="103">
        <v>41603243100</v>
      </c>
      <c r="F42" s="99">
        <v>21171575300</v>
      </c>
      <c r="G42" s="99">
        <v>11277953000</v>
      </c>
      <c r="H42" s="99">
        <v>23934704600</v>
      </c>
      <c r="I42" s="99">
        <v>28870525400</v>
      </c>
      <c r="J42" s="99">
        <v>19176701800</v>
      </c>
      <c r="K42" s="99">
        <v>18206800700</v>
      </c>
      <c r="L42" s="99">
        <v>23746632600</v>
      </c>
      <c r="M42" s="99">
        <v>19757579300</v>
      </c>
      <c r="N42" s="99">
        <v>14325819800</v>
      </c>
      <c r="O42" s="103">
        <v>13971454000</v>
      </c>
      <c r="P42" s="103">
        <v>18687875300</v>
      </c>
      <c r="Q42" s="103">
        <v>21241779800</v>
      </c>
      <c r="R42" s="103">
        <v>16277670000</v>
      </c>
      <c r="S42" s="99">
        <v>18929555800</v>
      </c>
    </row>
    <row r="43" spans="1:19">
      <c r="A43" s="98"/>
      <c r="B43" s="110" t="s">
        <v>174</v>
      </c>
      <c r="C43" s="99">
        <f>C42-C41</f>
        <v>13825399700</v>
      </c>
      <c r="D43" s="99">
        <f t="shared" ref="D43:S43" si="12">D42-D41</f>
        <v>19707532300</v>
      </c>
      <c r="E43" s="99">
        <f t="shared" si="12"/>
        <v>37218115600</v>
      </c>
      <c r="F43" s="99">
        <f t="shared" si="12"/>
        <v>15501352200</v>
      </c>
      <c r="G43" s="99">
        <f t="shared" si="12"/>
        <v>7449514400</v>
      </c>
      <c r="H43" s="99">
        <f t="shared" si="12"/>
        <v>19736448200</v>
      </c>
      <c r="I43" s="99">
        <f t="shared" si="12"/>
        <v>25044620600</v>
      </c>
      <c r="J43" s="99">
        <f t="shared" si="12"/>
        <v>15808798500</v>
      </c>
      <c r="K43" s="99">
        <f t="shared" si="12"/>
        <v>15551411400</v>
      </c>
      <c r="L43" s="99">
        <f t="shared" si="12"/>
        <v>18628968500</v>
      </c>
      <c r="M43" s="99">
        <f t="shared" si="12"/>
        <v>11076876200</v>
      </c>
      <c r="N43" s="99">
        <f t="shared" si="12"/>
        <v>9138025400</v>
      </c>
      <c r="O43" s="99">
        <f t="shared" si="12"/>
        <v>7612287200</v>
      </c>
      <c r="P43" s="99">
        <f t="shared" si="12"/>
        <v>11928071400</v>
      </c>
      <c r="Q43" s="99">
        <f t="shared" si="12"/>
        <v>12914213400</v>
      </c>
      <c r="R43" s="99">
        <f t="shared" si="12"/>
        <v>10594072100</v>
      </c>
      <c r="S43" s="99">
        <f t="shared" si="12"/>
        <v>9194297600</v>
      </c>
    </row>
    <row r="44" spans="1:19">
      <c r="A44" s="98" t="s">
        <v>162</v>
      </c>
      <c r="B44" s="109" t="s">
        <v>6</v>
      </c>
      <c r="C44" s="99">
        <v>332160000</v>
      </c>
      <c r="D44" s="103">
        <v>619263600</v>
      </c>
      <c r="E44" s="103">
        <v>2434128800</v>
      </c>
      <c r="F44" s="99">
        <v>1781126400</v>
      </c>
      <c r="G44" s="99">
        <v>3527736000</v>
      </c>
      <c r="H44" s="99">
        <v>4124442200</v>
      </c>
      <c r="I44" s="99">
        <v>4852366700</v>
      </c>
      <c r="J44" s="99">
        <v>2664454300</v>
      </c>
      <c r="K44" s="99">
        <v>5817467300</v>
      </c>
      <c r="L44" s="99">
        <v>10311999900</v>
      </c>
      <c r="M44" s="99">
        <v>15245004200</v>
      </c>
      <c r="N44" s="99">
        <v>5912459900</v>
      </c>
      <c r="O44" s="103">
        <v>1990357900</v>
      </c>
      <c r="P44" s="103">
        <v>6288216900</v>
      </c>
      <c r="Q44" s="103">
        <v>1349362900</v>
      </c>
      <c r="R44" s="103">
        <v>1558670700</v>
      </c>
      <c r="S44" s="99">
        <v>3490098400</v>
      </c>
    </row>
    <row r="45" spans="1:19">
      <c r="A45" s="98"/>
      <c r="B45" s="109" t="s">
        <v>1</v>
      </c>
      <c r="C45" s="103">
        <v>169300</v>
      </c>
      <c r="D45" s="103">
        <v>13700</v>
      </c>
      <c r="E45" s="103">
        <v>35851100</v>
      </c>
      <c r="F45" s="99">
        <v>409000</v>
      </c>
      <c r="G45" s="99">
        <v>1775200</v>
      </c>
      <c r="H45" s="99">
        <v>7405600</v>
      </c>
      <c r="I45" s="99">
        <v>6745800</v>
      </c>
      <c r="J45" s="99">
        <v>7725300</v>
      </c>
      <c r="K45" s="99">
        <v>380400</v>
      </c>
      <c r="L45" s="99">
        <v>29420900</v>
      </c>
      <c r="M45" s="99">
        <v>7643100</v>
      </c>
      <c r="N45" s="99">
        <v>61375600</v>
      </c>
      <c r="O45" s="103">
        <v>25000</v>
      </c>
      <c r="P45" s="103">
        <v>5708900</v>
      </c>
      <c r="Q45" s="103">
        <v>20526600</v>
      </c>
      <c r="R45" s="103">
        <v>9003300</v>
      </c>
      <c r="S45" s="99">
        <v>655800</v>
      </c>
    </row>
    <row r="46" spans="1:19">
      <c r="A46" s="98"/>
      <c r="B46" s="110" t="s">
        <v>174</v>
      </c>
      <c r="C46" s="99">
        <f>C45-C44</f>
        <v>-331990700</v>
      </c>
      <c r="D46" s="99">
        <f t="shared" ref="D46:S46" si="13">D45-D44</f>
        <v>-619249900</v>
      </c>
      <c r="E46" s="99">
        <f t="shared" si="13"/>
        <v>-2398277700</v>
      </c>
      <c r="F46" s="99">
        <f t="shared" si="13"/>
        <v>-1780717400</v>
      </c>
      <c r="G46" s="99">
        <f t="shared" si="13"/>
        <v>-3525960800</v>
      </c>
      <c r="H46" s="99">
        <f t="shared" si="13"/>
        <v>-4117036600</v>
      </c>
      <c r="I46" s="99">
        <f t="shared" si="13"/>
        <v>-4845620900</v>
      </c>
      <c r="J46" s="99">
        <f t="shared" si="13"/>
        <v>-2656729000</v>
      </c>
      <c r="K46" s="99">
        <f t="shared" si="13"/>
        <v>-5817086900</v>
      </c>
      <c r="L46" s="99">
        <f t="shared" si="13"/>
        <v>-10282579000</v>
      </c>
      <c r="M46" s="99">
        <f t="shared" si="13"/>
        <v>-15237361100</v>
      </c>
      <c r="N46" s="99">
        <f t="shared" si="13"/>
        <v>-5851084300</v>
      </c>
      <c r="O46" s="99">
        <f t="shared" si="13"/>
        <v>-1990332900</v>
      </c>
      <c r="P46" s="99">
        <f t="shared" si="13"/>
        <v>-6282508000</v>
      </c>
      <c r="Q46" s="99">
        <f t="shared" si="13"/>
        <v>-1328836300</v>
      </c>
      <c r="R46" s="99">
        <f t="shared" si="13"/>
        <v>-1549667400</v>
      </c>
      <c r="S46" s="99">
        <f t="shared" si="13"/>
        <v>-3489442600</v>
      </c>
    </row>
    <row r="47" spans="1:19" s="15" customFormat="1">
      <c r="A47" s="98" t="s">
        <v>163</v>
      </c>
      <c r="B47" s="109" t="s">
        <v>6</v>
      </c>
      <c r="C47" s="99">
        <v>976401900</v>
      </c>
      <c r="D47" s="103">
        <v>1681425200</v>
      </c>
      <c r="E47" s="103">
        <v>1930435300</v>
      </c>
      <c r="F47" s="99">
        <v>1969261100</v>
      </c>
      <c r="G47" s="99">
        <v>1883739500</v>
      </c>
      <c r="H47" s="99">
        <v>2574617800</v>
      </c>
      <c r="I47" s="99">
        <v>8220685100</v>
      </c>
      <c r="J47" s="99">
        <v>2927075100</v>
      </c>
      <c r="K47" s="99">
        <v>3113779200</v>
      </c>
      <c r="L47" s="99">
        <v>2188611500</v>
      </c>
      <c r="M47" s="99">
        <v>2711685300</v>
      </c>
      <c r="N47" s="99">
        <v>2428270700</v>
      </c>
      <c r="O47" s="103">
        <v>2248936800</v>
      </c>
      <c r="P47" s="103">
        <v>1589962100</v>
      </c>
      <c r="Q47" s="103">
        <v>1636365800</v>
      </c>
      <c r="R47" s="103">
        <v>1934576200</v>
      </c>
      <c r="S47" s="99">
        <v>1850136500</v>
      </c>
    </row>
    <row r="48" spans="1:19" s="15" customFormat="1">
      <c r="A48" s="98"/>
      <c r="B48" s="109" t="s">
        <v>1</v>
      </c>
      <c r="C48" s="103">
        <v>2100449300</v>
      </c>
      <c r="D48" s="103">
        <v>382407500</v>
      </c>
      <c r="E48" s="103">
        <v>1130762700</v>
      </c>
      <c r="F48" s="99">
        <v>3819805000</v>
      </c>
      <c r="G48" s="99">
        <v>2058143900</v>
      </c>
      <c r="H48" s="99">
        <v>808269600</v>
      </c>
      <c r="I48" s="99">
        <v>1335078900</v>
      </c>
      <c r="J48" s="99">
        <v>543473500</v>
      </c>
      <c r="K48" s="99">
        <v>131863700</v>
      </c>
      <c r="L48" s="99">
        <v>745586700</v>
      </c>
      <c r="M48" s="99">
        <v>12265700</v>
      </c>
      <c r="N48" s="99">
        <v>118829300</v>
      </c>
      <c r="O48" s="103">
        <v>1136841400</v>
      </c>
      <c r="P48" s="103">
        <v>557928700</v>
      </c>
      <c r="Q48" s="103">
        <v>495078100</v>
      </c>
      <c r="R48" s="103">
        <v>830017000</v>
      </c>
      <c r="S48" s="99">
        <v>382147500</v>
      </c>
    </row>
    <row r="49" spans="1:19" s="15" customFormat="1">
      <c r="A49" s="98"/>
      <c r="B49" s="110" t="s">
        <v>174</v>
      </c>
      <c r="C49" s="99">
        <f>C48-C47</f>
        <v>1124047400</v>
      </c>
      <c r="D49" s="99">
        <f t="shared" ref="D49:S49" si="14">D48-D47</f>
        <v>-1299017700</v>
      </c>
      <c r="E49" s="99">
        <f t="shared" si="14"/>
        <v>-799672600</v>
      </c>
      <c r="F49" s="99">
        <f t="shared" si="14"/>
        <v>1850543900</v>
      </c>
      <c r="G49" s="99">
        <f t="shared" si="14"/>
        <v>174404400</v>
      </c>
      <c r="H49" s="99">
        <f t="shared" si="14"/>
        <v>-1766348200</v>
      </c>
      <c r="I49" s="99">
        <f t="shared" si="14"/>
        <v>-6885606200</v>
      </c>
      <c r="J49" s="99">
        <f t="shared" si="14"/>
        <v>-2383601600</v>
      </c>
      <c r="K49" s="99">
        <f t="shared" si="14"/>
        <v>-2981915500</v>
      </c>
      <c r="L49" s="99">
        <f t="shared" si="14"/>
        <v>-1443024800</v>
      </c>
      <c r="M49" s="99">
        <f t="shared" si="14"/>
        <v>-2699419600</v>
      </c>
      <c r="N49" s="99">
        <f t="shared" si="14"/>
        <v>-2309441400</v>
      </c>
      <c r="O49" s="99">
        <f t="shared" si="14"/>
        <v>-1112095400</v>
      </c>
      <c r="P49" s="99">
        <f t="shared" si="14"/>
        <v>-1032033400</v>
      </c>
      <c r="Q49" s="99">
        <f t="shared" si="14"/>
        <v>-1141287700</v>
      </c>
      <c r="R49" s="99">
        <f t="shared" si="14"/>
        <v>-1104559200</v>
      </c>
      <c r="S49" s="99">
        <f t="shared" si="14"/>
        <v>-1467989000</v>
      </c>
    </row>
    <row r="50" spans="1:19" s="15" customFormat="1">
      <c r="A50" s="98" t="s">
        <v>28</v>
      </c>
      <c r="B50" s="109" t="s">
        <v>6</v>
      </c>
      <c r="C50" s="99">
        <v>10020101800</v>
      </c>
      <c r="D50" s="103">
        <v>10293396300</v>
      </c>
      <c r="E50" s="103">
        <v>10524652100</v>
      </c>
      <c r="F50" s="99">
        <v>11764797100</v>
      </c>
      <c r="G50" s="99">
        <v>10262118400</v>
      </c>
      <c r="H50" s="99">
        <v>12816193800</v>
      </c>
      <c r="I50" s="99">
        <v>14351924600</v>
      </c>
      <c r="J50" s="99">
        <v>14607880100</v>
      </c>
      <c r="K50" s="99">
        <v>13554063800</v>
      </c>
      <c r="L50" s="99">
        <v>12709602900</v>
      </c>
      <c r="M50" s="99">
        <v>12908472900</v>
      </c>
      <c r="N50" s="99">
        <v>11322507600</v>
      </c>
      <c r="O50" s="103">
        <v>10992377400</v>
      </c>
      <c r="P50" s="103">
        <v>10143150300</v>
      </c>
      <c r="Q50" s="103">
        <v>10511204400</v>
      </c>
      <c r="R50" s="103">
        <v>10311468600</v>
      </c>
      <c r="S50" s="99">
        <v>10842009300</v>
      </c>
    </row>
    <row r="51" spans="1:19" s="15" customFormat="1">
      <c r="A51" s="98"/>
      <c r="B51" s="109" t="s">
        <v>1</v>
      </c>
      <c r="C51" s="103">
        <v>166652500</v>
      </c>
      <c r="D51" s="103">
        <v>60291200</v>
      </c>
      <c r="E51" s="103">
        <v>184340500</v>
      </c>
      <c r="F51" s="99">
        <v>314802300</v>
      </c>
      <c r="G51" s="99">
        <v>152884100</v>
      </c>
      <c r="H51" s="99">
        <v>166054600</v>
      </c>
      <c r="I51" s="99">
        <v>1023637200</v>
      </c>
      <c r="J51" s="99">
        <v>330268600</v>
      </c>
      <c r="K51" s="99">
        <v>175627300</v>
      </c>
      <c r="L51" s="99">
        <v>191233400</v>
      </c>
      <c r="M51" s="99">
        <v>174831200</v>
      </c>
      <c r="N51" s="99">
        <v>394566800</v>
      </c>
      <c r="O51" s="103">
        <v>196396800</v>
      </c>
      <c r="P51" s="103">
        <v>135000500</v>
      </c>
      <c r="Q51" s="103">
        <v>187320900</v>
      </c>
      <c r="R51" s="103">
        <v>130560300</v>
      </c>
      <c r="S51" s="99">
        <v>114320200</v>
      </c>
    </row>
    <row r="52" spans="1:19" s="15" customFormat="1">
      <c r="A52" s="98"/>
      <c r="B52" s="110" t="s">
        <v>174</v>
      </c>
      <c r="C52" s="99">
        <f>C51-C50</f>
        <v>-9853449300</v>
      </c>
      <c r="D52" s="99">
        <f t="shared" ref="D52:S52" si="15">D51-D50</f>
        <v>-10233105100</v>
      </c>
      <c r="E52" s="99">
        <f t="shared" si="15"/>
        <v>-10340311600</v>
      </c>
      <c r="F52" s="99">
        <f t="shared" si="15"/>
        <v>-11449994800</v>
      </c>
      <c r="G52" s="99">
        <f t="shared" si="15"/>
        <v>-10109234300</v>
      </c>
      <c r="H52" s="99">
        <f t="shared" si="15"/>
        <v>-12650139200</v>
      </c>
      <c r="I52" s="99">
        <f t="shared" si="15"/>
        <v>-13328287400</v>
      </c>
      <c r="J52" s="99">
        <f t="shared" si="15"/>
        <v>-14277611500</v>
      </c>
      <c r="K52" s="99">
        <f t="shared" si="15"/>
        <v>-13378436500</v>
      </c>
      <c r="L52" s="99">
        <f t="shared" si="15"/>
        <v>-12518369500</v>
      </c>
      <c r="M52" s="99">
        <f t="shared" si="15"/>
        <v>-12733641700</v>
      </c>
      <c r="N52" s="99">
        <f t="shared" si="15"/>
        <v>-10927940800</v>
      </c>
      <c r="O52" s="99">
        <f t="shared" si="15"/>
        <v>-10795980600</v>
      </c>
      <c r="P52" s="99">
        <f t="shared" si="15"/>
        <v>-10008149800</v>
      </c>
      <c r="Q52" s="99">
        <f t="shared" si="15"/>
        <v>-10323883500</v>
      </c>
      <c r="R52" s="99">
        <f t="shared" si="15"/>
        <v>-10180908300</v>
      </c>
      <c r="S52" s="99">
        <f t="shared" si="15"/>
        <v>-10727689100</v>
      </c>
    </row>
    <row r="53" spans="1:19" s="15" customFormat="1">
      <c r="A53" s="98" t="s">
        <v>164</v>
      </c>
      <c r="B53" s="109" t="s">
        <v>6</v>
      </c>
      <c r="C53" s="99">
        <v>99916600</v>
      </c>
      <c r="D53" s="103">
        <v>67212700</v>
      </c>
      <c r="E53" s="103">
        <v>66108900</v>
      </c>
      <c r="F53" s="99">
        <v>234875400</v>
      </c>
      <c r="G53" s="99">
        <v>287330100</v>
      </c>
      <c r="H53" s="99">
        <v>118736500</v>
      </c>
      <c r="I53" s="99">
        <v>101092100</v>
      </c>
      <c r="J53" s="99">
        <v>216581900</v>
      </c>
      <c r="K53" s="99">
        <v>108352000</v>
      </c>
      <c r="L53" s="99">
        <v>133185300</v>
      </c>
      <c r="M53" s="99">
        <v>111406200</v>
      </c>
      <c r="N53" s="99">
        <v>268005200</v>
      </c>
      <c r="O53" s="103">
        <v>135802700</v>
      </c>
      <c r="P53" s="103">
        <v>206715900</v>
      </c>
      <c r="Q53" s="103">
        <v>228992700</v>
      </c>
      <c r="R53" s="103">
        <v>69839700</v>
      </c>
      <c r="S53" s="99">
        <v>117656800</v>
      </c>
    </row>
    <row r="54" spans="1:19" s="15" customFormat="1">
      <c r="A54" s="98"/>
      <c r="B54" s="109" t="s">
        <v>1</v>
      </c>
      <c r="C54" s="103">
        <v>1734000</v>
      </c>
      <c r="D54" s="103">
        <v>220200</v>
      </c>
      <c r="E54" s="103">
        <v>91476500</v>
      </c>
      <c r="F54" s="99">
        <v>56990600</v>
      </c>
      <c r="G54" s="99">
        <v>30240900</v>
      </c>
      <c r="H54" s="99">
        <v>0</v>
      </c>
      <c r="I54" s="99">
        <v>6135900</v>
      </c>
      <c r="J54" s="99">
        <v>8401800</v>
      </c>
      <c r="K54" s="99">
        <v>7455200</v>
      </c>
      <c r="L54" s="99">
        <v>25102400</v>
      </c>
      <c r="M54" s="99">
        <v>0</v>
      </c>
      <c r="N54" s="99">
        <v>15873900</v>
      </c>
      <c r="O54" s="103">
        <v>7981100</v>
      </c>
      <c r="P54" s="103">
        <v>527200</v>
      </c>
      <c r="Q54" s="103">
        <v>5453100</v>
      </c>
      <c r="R54" s="103">
        <v>24500</v>
      </c>
      <c r="S54" s="99">
        <v>75400</v>
      </c>
    </row>
    <row r="55" spans="1:19" s="15" customFormat="1">
      <c r="A55" s="98"/>
      <c r="B55" s="110" t="s">
        <v>174</v>
      </c>
      <c r="C55" s="99">
        <f>C54-C53</f>
        <v>-98182600</v>
      </c>
      <c r="D55" s="99">
        <f t="shared" ref="D55:S55" si="16">D54-D53</f>
        <v>-66992500</v>
      </c>
      <c r="E55" s="99">
        <f t="shared" si="16"/>
        <v>25367600</v>
      </c>
      <c r="F55" s="99">
        <f t="shared" si="16"/>
        <v>-177884800</v>
      </c>
      <c r="G55" s="99">
        <f t="shared" si="16"/>
        <v>-257089200</v>
      </c>
      <c r="H55" s="99">
        <f t="shared" si="16"/>
        <v>-118736500</v>
      </c>
      <c r="I55" s="99">
        <f t="shared" si="16"/>
        <v>-94956200</v>
      </c>
      <c r="J55" s="99">
        <f t="shared" si="16"/>
        <v>-208180100</v>
      </c>
      <c r="K55" s="99">
        <f t="shared" si="16"/>
        <v>-100896800</v>
      </c>
      <c r="L55" s="99">
        <f t="shared" si="16"/>
        <v>-108082900</v>
      </c>
      <c r="M55" s="99">
        <f t="shared" si="16"/>
        <v>-111406200</v>
      </c>
      <c r="N55" s="99">
        <f t="shared" si="16"/>
        <v>-252131300</v>
      </c>
      <c r="O55" s="99">
        <f t="shared" si="16"/>
        <v>-127821600</v>
      </c>
      <c r="P55" s="99">
        <f t="shared" si="16"/>
        <v>-206188700</v>
      </c>
      <c r="Q55" s="99">
        <f t="shared" si="16"/>
        <v>-223539600</v>
      </c>
      <c r="R55" s="99">
        <f t="shared" si="16"/>
        <v>-69815200</v>
      </c>
      <c r="S55" s="99">
        <f t="shared" si="16"/>
        <v>-117581400</v>
      </c>
    </row>
    <row r="56" spans="1:19" s="15" customFormat="1">
      <c r="A56" s="98" t="s">
        <v>62</v>
      </c>
      <c r="B56" s="109" t="s">
        <v>6</v>
      </c>
      <c r="C56" s="99">
        <v>25693881500</v>
      </c>
      <c r="D56" s="103">
        <v>29487521000</v>
      </c>
      <c r="E56" s="103">
        <v>34439190700</v>
      </c>
      <c r="F56" s="99">
        <v>45485060400</v>
      </c>
      <c r="G56" s="99">
        <v>29573703700</v>
      </c>
      <c r="H56" s="99">
        <v>41676194800</v>
      </c>
      <c r="I56" s="99">
        <v>47730943000</v>
      </c>
      <c r="J56" s="99">
        <v>57362613900</v>
      </c>
      <c r="K56" s="99">
        <v>56897042400</v>
      </c>
      <c r="L56" s="99">
        <v>56345534800</v>
      </c>
      <c r="M56" s="99">
        <v>19646174400</v>
      </c>
      <c r="N56" s="99">
        <v>19511546700</v>
      </c>
      <c r="O56" s="103">
        <v>31002005900</v>
      </c>
      <c r="P56" s="103">
        <v>40701009800</v>
      </c>
      <c r="Q56" s="103">
        <v>38223960900</v>
      </c>
      <c r="R56" s="103">
        <v>28793742500</v>
      </c>
      <c r="S56" s="99">
        <v>27750021200</v>
      </c>
    </row>
    <row r="57" spans="1:19" s="15" customFormat="1">
      <c r="A57" s="98"/>
      <c r="B57" s="109" t="s">
        <v>1</v>
      </c>
      <c r="C57" s="103">
        <v>91909500</v>
      </c>
      <c r="D57" s="103">
        <v>34101600</v>
      </c>
      <c r="E57" s="103">
        <v>5055900</v>
      </c>
      <c r="F57" s="99">
        <v>13158100</v>
      </c>
      <c r="G57" s="99">
        <v>12404200</v>
      </c>
      <c r="H57" s="99">
        <v>9710700</v>
      </c>
      <c r="I57" s="99">
        <v>16560400</v>
      </c>
      <c r="J57" s="99">
        <v>10453400</v>
      </c>
      <c r="K57" s="99">
        <v>250064700</v>
      </c>
      <c r="L57" s="99">
        <v>252045200</v>
      </c>
      <c r="M57" s="99">
        <v>93065700</v>
      </c>
      <c r="N57" s="99">
        <v>15008200</v>
      </c>
      <c r="O57" s="103">
        <v>39336200</v>
      </c>
      <c r="P57" s="103">
        <v>277353000</v>
      </c>
      <c r="Q57" s="103">
        <v>19017700</v>
      </c>
      <c r="R57" s="103">
        <v>1532288100</v>
      </c>
      <c r="S57" s="99">
        <v>348466400</v>
      </c>
    </row>
    <row r="58" spans="1:19" s="15" customFormat="1">
      <c r="A58" s="98"/>
      <c r="B58" s="110" t="s">
        <v>174</v>
      </c>
      <c r="C58" s="99">
        <f>C57-C56</f>
        <v>-25601972000</v>
      </c>
      <c r="D58" s="99">
        <f t="shared" ref="D58:S58" si="17">D57-D56</f>
        <v>-29453419400</v>
      </c>
      <c r="E58" s="99">
        <f t="shared" si="17"/>
        <v>-34434134800</v>
      </c>
      <c r="F58" s="99">
        <f t="shared" si="17"/>
        <v>-45471902300</v>
      </c>
      <c r="G58" s="99">
        <f t="shared" si="17"/>
        <v>-29561299500</v>
      </c>
      <c r="H58" s="99">
        <f t="shared" si="17"/>
        <v>-41666484100</v>
      </c>
      <c r="I58" s="99">
        <f t="shared" si="17"/>
        <v>-47714382600</v>
      </c>
      <c r="J58" s="99">
        <f t="shared" si="17"/>
        <v>-57352160500</v>
      </c>
      <c r="K58" s="99">
        <f t="shared" si="17"/>
        <v>-56646977700</v>
      </c>
      <c r="L58" s="99">
        <f t="shared" si="17"/>
        <v>-56093489600</v>
      </c>
      <c r="M58" s="99">
        <f t="shared" si="17"/>
        <v>-19553108700</v>
      </c>
      <c r="N58" s="99">
        <f t="shared" si="17"/>
        <v>-19496538500</v>
      </c>
      <c r="O58" s="99">
        <f t="shared" si="17"/>
        <v>-30962669700</v>
      </c>
      <c r="P58" s="99">
        <f t="shared" si="17"/>
        <v>-40423656800</v>
      </c>
      <c r="Q58" s="99">
        <f t="shared" si="17"/>
        <v>-38204943200</v>
      </c>
      <c r="R58" s="99">
        <f t="shared" si="17"/>
        <v>-27261454400</v>
      </c>
      <c r="S58" s="99">
        <f t="shared" si="17"/>
        <v>-27401554800</v>
      </c>
    </row>
    <row r="59" spans="1:19">
      <c r="A59" s="98" t="s">
        <v>165</v>
      </c>
      <c r="B59" s="109" t="s">
        <v>6</v>
      </c>
      <c r="C59" s="99">
        <v>36610800</v>
      </c>
      <c r="D59" s="103">
        <v>28903600</v>
      </c>
      <c r="E59" s="103">
        <v>63421500</v>
      </c>
      <c r="F59" s="99">
        <v>89459100</v>
      </c>
      <c r="G59" s="99">
        <v>42619500</v>
      </c>
      <c r="H59" s="99">
        <v>44817600</v>
      </c>
      <c r="I59" s="99">
        <v>30665400</v>
      </c>
      <c r="J59" s="99">
        <v>39239600</v>
      </c>
      <c r="K59" s="99">
        <v>45101300</v>
      </c>
      <c r="L59" s="99">
        <v>883005600</v>
      </c>
      <c r="M59" s="99">
        <v>58678000</v>
      </c>
      <c r="N59" s="99">
        <v>44122000</v>
      </c>
      <c r="O59" s="103">
        <v>47262200</v>
      </c>
      <c r="P59" s="103">
        <v>17549900</v>
      </c>
      <c r="Q59" s="103">
        <v>30410200</v>
      </c>
      <c r="R59" s="103">
        <v>30908000</v>
      </c>
      <c r="S59" s="99">
        <v>28356500</v>
      </c>
    </row>
    <row r="60" spans="1:19">
      <c r="A60" s="98"/>
      <c r="B60" s="109" t="s">
        <v>1</v>
      </c>
      <c r="C60" s="103">
        <v>748100</v>
      </c>
      <c r="D60" s="103">
        <v>828000</v>
      </c>
      <c r="E60" s="103">
        <v>544100</v>
      </c>
      <c r="F60" s="99">
        <v>2024800</v>
      </c>
      <c r="G60" s="99">
        <v>480600</v>
      </c>
      <c r="H60" s="99">
        <v>0</v>
      </c>
      <c r="I60" s="99">
        <v>5055100</v>
      </c>
      <c r="J60" s="99">
        <v>2529300</v>
      </c>
      <c r="K60" s="99">
        <v>1195000</v>
      </c>
      <c r="L60" s="99">
        <v>1060000</v>
      </c>
      <c r="M60" s="99">
        <v>0</v>
      </c>
      <c r="N60" s="99">
        <v>0</v>
      </c>
      <c r="O60" s="103">
        <v>1051600</v>
      </c>
      <c r="P60" s="103">
        <v>9800</v>
      </c>
      <c r="Q60" s="103">
        <v>47200</v>
      </c>
      <c r="R60" s="103">
        <v>208700</v>
      </c>
      <c r="S60" s="99">
        <v>63300</v>
      </c>
    </row>
    <row r="61" spans="1:19">
      <c r="A61" s="98"/>
      <c r="B61" s="110" t="s">
        <v>174</v>
      </c>
      <c r="C61" s="99">
        <f>C60-C59</f>
        <v>-35862700</v>
      </c>
      <c r="D61" s="99">
        <f t="shared" ref="D61:S61" si="18">D60-D59</f>
        <v>-28075600</v>
      </c>
      <c r="E61" s="99">
        <f t="shared" si="18"/>
        <v>-62877400</v>
      </c>
      <c r="F61" s="99">
        <f t="shared" si="18"/>
        <v>-87434300</v>
      </c>
      <c r="G61" s="99">
        <f t="shared" si="18"/>
        <v>-42138900</v>
      </c>
      <c r="H61" s="99">
        <f t="shared" si="18"/>
        <v>-44817600</v>
      </c>
      <c r="I61" s="99">
        <f t="shared" si="18"/>
        <v>-25610300</v>
      </c>
      <c r="J61" s="99">
        <f t="shared" si="18"/>
        <v>-36710300</v>
      </c>
      <c r="K61" s="99">
        <f t="shared" si="18"/>
        <v>-43906300</v>
      </c>
      <c r="L61" s="99">
        <f t="shared" si="18"/>
        <v>-881945600</v>
      </c>
      <c r="M61" s="99">
        <f t="shared" si="18"/>
        <v>-58678000</v>
      </c>
      <c r="N61" s="99">
        <f t="shared" si="18"/>
        <v>-44122000</v>
      </c>
      <c r="O61" s="99">
        <f t="shared" si="18"/>
        <v>-46210600</v>
      </c>
      <c r="P61" s="99">
        <f t="shared" si="18"/>
        <v>-17540100</v>
      </c>
      <c r="Q61" s="99">
        <f t="shared" si="18"/>
        <v>-30363000</v>
      </c>
      <c r="R61" s="99">
        <f t="shared" si="18"/>
        <v>-30699300</v>
      </c>
      <c r="S61" s="99">
        <f t="shared" si="18"/>
        <v>-28293200</v>
      </c>
    </row>
    <row r="62" spans="1:19">
      <c r="A62" s="98" t="s">
        <v>49</v>
      </c>
      <c r="B62" s="109" t="s">
        <v>6</v>
      </c>
      <c r="C62" s="99">
        <v>79268400</v>
      </c>
      <c r="D62" s="103">
        <v>71364900</v>
      </c>
      <c r="E62" s="103">
        <v>435646100</v>
      </c>
      <c r="F62" s="99">
        <v>384588600</v>
      </c>
      <c r="G62" s="99">
        <v>196303400</v>
      </c>
      <c r="H62" s="99">
        <v>497024400</v>
      </c>
      <c r="I62" s="99">
        <v>641931400</v>
      </c>
      <c r="J62" s="99">
        <v>257915900</v>
      </c>
      <c r="K62" s="99">
        <v>603294200</v>
      </c>
      <c r="L62" s="99">
        <v>336803100</v>
      </c>
      <c r="M62" s="99">
        <v>255199300</v>
      </c>
      <c r="N62" s="99">
        <v>295205500</v>
      </c>
      <c r="O62" s="103">
        <v>350688500</v>
      </c>
      <c r="P62" s="103">
        <v>183957200</v>
      </c>
      <c r="Q62" s="103">
        <v>201973500</v>
      </c>
      <c r="R62" s="103">
        <v>123436000</v>
      </c>
      <c r="S62" s="99">
        <v>149594800</v>
      </c>
    </row>
    <row r="63" spans="1:19">
      <c r="A63" s="98"/>
      <c r="B63" s="109" t="s">
        <v>1</v>
      </c>
      <c r="C63" s="103">
        <v>2692469900</v>
      </c>
      <c r="D63" s="103">
        <v>4031969100</v>
      </c>
      <c r="E63" s="103">
        <v>9150594800</v>
      </c>
      <c r="F63" s="99">
        <v>3918678300</v>
      </c>
      <c r="G63" s="99">
        <v>1915363200</v>
      </c>
      <c r="H63" s="99">
        <v>3187244200</v>
      </c>
      <c r="I63" s="99">
        <v>2738817300</v>
      </c>
      <c r="J63" s="99">
        <v>3686616700</v>
      </c>
      <c r="K63" s="99">
        <v>2821293400</v>
      </c>
      <c r="L63" s="99">
        <v>3817509800</v>
      </c>
      <c r="M63" s="99">
        <v>3150382200</v>
      </c>
      <c r="N63" s="99">
        <v>3818536800</v>
      </c>
      <c r="O63" s="103">
        <v>4422225900</v>
      </c>
      <c r="P63" s="103">
        <v>2936351500</v>
      </c>
      <c r="Q63" s="103">
        <v>1761081500</v>
      </c>
      <c r="R63" s="103">
        <v>1933345600</v>
      </c>
      <c r="S63" s="99">
        <v>2976754800</v>
      </c>
    </row>
    <row r="64" spans="1:19">
      <c r="A64" s="98"/>
      <c r="B64" s="110" t="s">
        <v>174</v>
      </c>
      <c r="C64" s="99">
        <f>C63-C62</f>
        <v>2613201500</v>
      </c>
      <c r="D64" s="99">
        <f t="shared" ref="D64:S64" si="19">D63-D62</f>
        <v>3960604200</v>
      </c>
      <c r="E64" s="99">
        <f t="shared" si="19"/>
        <v>8714948700</v>
      </c>
      <c r="F64" s="99">
        <f t="shared" si="19"/>
        <v>3534089700</v>
      </c>
      <c r="G64" s="99">
        <f t="shared" si="19"/>
        <v>1719059800</v>
      </c>
      <c r="H64" s="99">
        <f t="shared" si="19"/>
        <v>2690219800</v>
      </c>
      <c r="I64" s="99">
        <f t="shared" si="19"/>
        <v>2096885900</v>
      </c>
      <c r="J64" s="99">
        <f t="shared" si="19"/>
        <v>3428700800</v>
      </c>
      <c r="K64" s="99">
        <f t="shared" si="19"/>
        <v>2217999200</v>
      </c>
      <c r="L64" s="99">
        <f t="shared" si="19"/>
        <v>3480706700</v>
      </c>
      <c r="M64" s="99">
        <f t="shared" si="19"/>
        <v>2895182900</v>
      </c>
      <c r="N64" s="99">
        <f t="shared" si="19"/>
        <v>3523331300</v>
      </c>
      <c r="O64" s="99">
        <f t="shared" si="19"/>
        <v>4071537400</v>
      </c>
      <c r="P64" s="99">
        <f t="shared" si="19"/>
        <v>2752394300</v>
      </c>
      <c r="Q64" s="99">
        <f t="shared" si="19"/>
        <v>1559108000</v>
      </c>
      <c r="R64" s="99">
        <f t="shared" si="19"/>
        <v>1809909600</v>
      </c>
      <c r="S64" s="99">
        <f t="shared" si="19"/>
        <v>2827160000</v>
      </c>
    </row>
    <row r="65" spans="1:19" s="15" customFormat="1">
      <c r="A65" s="98" t="s">
        <v>47</v>
      </c>
      <c r="B65" s="109" t="s">
        <v>6</v>
      </c>
      <c r="C65" s="99">
        <v>2796640800</v>
      </c>
      <c r="D65" s="103">
        <v>4022800600</v>
      </c>
      <c r="E65" s="103">
        <v>7004673500</v>
      </c>
      <c r="F65" s="99">
        <v>5131436600</v>
      </c>
      <c r="G65" s="99">
        <v>3512784900</v>
      </c>
      <c r="H65" s="99">
        <v>4640701100</v>
      </c>
      <c r="I65" s="99">
        <v>9127373400</v>
      </c>
      <c r="J65" s="99">
        <v>9185243700</v>
      </c>
      <c r="K65" s="99">
        <v>9126612500</v>
      </c>
      <c r="L65" s="99">
        <v>5907884100</v>
      </c>
      <c r="M65" s="99">
        <v>12847273600</v>
      </c>
      <c r="N65" s="99">
        <v>9913854400</v>
      </c>
      <c r="O65" s="103">
        <v>9910303300</v>
      </c>
      <c r="P65" s="103">
        <v>4839726800</v>
      </c>
      <c r="Q65" s="103">
        <v>4401904400</v>
      </c>
      <c r="R65" s="103">
        <v>4670157400</v>
      </c>
      <c r="S65" s="99">
        <v>4110835100</v>
      </c>
    </row>
    <row r="66" spans="1:19" s="15" customFormat="1">
      <c r="A66" s="98"/>
      <c r="B66" s="109" t="s">
        <v>1</v>
      </c>
      <c r="C66" s="103">
        <v>10848360000</v>
      </c>
      <c r="D66" s="103">
        <v>3149595500</v>
      </c>
      <c r="E66" s="103">
        <v>655267100</v>
      </c>
      <c r="F66" s="99">
        <v>3596670500</v>
      </c>
      <c r="G66" s="99">
        <v>7905430100</v>
      </c>
      <c r="H66" s="99">
        <v>12759555700</v>
      </c>
      <c r="I66" s="99">
        <v>12616527600</v>
      </c>
      <c r="J66" s="99">
        <v>14627349400</v>
      </c>
      <c r="K66" s="99">
        <v>12568048700</v>
      </c>
      <c r="L66" s="99">
        <v>14783492000</v>
      </c>
      <c r="M66" s="99">
        <v>16718580800</v>
      </c>
      <c r="N66" s="99">
        <v>32675811200</v>
      </c>
      <c r="O66" s="103">
        <v>32509728300</v>
      </c>
      <c r="P66" s="103">
        <v>24618823700</v>
      </c>
      <c r="Q66" s="103">
        <v>24949122100</v>
      </c>
      <c r="R66" s="103">
        <v>23388278700</v>
      </c>
      <c r="S66" s="99">
        <v>24792203800</v>
      </c>
    </row>
    <row r="67" spans="1:19" s="15" customFormat="1">
      <c r="A67" s="98"/>
      <c r="B67" s="110" t="s">
        <v>174</v>
      </c>
      <c r="C67" s="99">
        <f>C66-C65</f>
        <v>8051719200</v>
      </c>
      <c r="D67" s="99">
        <f t="shared" ref="D67:S67" si="20">D66-D65</f>
        <v>-873205100</v>
      </c>
      <c r="E67" s="99">
        <f t="shared" si="20"/>
        <v>-6349406400</v>
      </c>
      <c r="F67" s="99">
        <f t="shared" si="20"/>
        <v>-1534766100</v>
      </c>
      <c r="G67" s="99">
        <f t="shared" si="20"/>
        <v>4392645200</v>
      </c>
      <c r="H67" s="99">
        <f t="shared" si="20"/>
        <v>8118854600</v>
      </c>
      <c r="I67" s="99">
        <f t="shared" si="20"/>
        <v>3489154200</v>
      </c>
      <c r="J67" s="99">
        <f t="shared" si="20"/>
        <v>5442105700</v>
      </c>
      <c r="K67" s="99">
        <f t="shared" si="20"/>
        <v>3441436200</v>
      </c>
      <c r="L67" s="99">
        <f t="shared" si="20"/>
        <v>8875607900</v>
      </c>
      <c r="M67" s="99">
        <f t="shared" si="20"/>
        <v>3871307200</v>
      </c>
      <c r="N67" s="99">
        <f t="shared" si="20"/>
        <v>22761956800</v>
      </c>
      <c r="O67" s="99">
        <f t="shared" si="20"/>
        <v>22599425000</v>
      </c>
      <c r="P67" s="99">
        <f t="shared" si="20"/>
        <v>19779096900</v>
      </c>
      <c r="Q67" s="99">
        <f t="shared" si="20"/>
        <v>20547217700</v>
      </c>
      <c r="R67" s="99">
        <f t="shared" si="20"/>
        <v>18718121300</v>
      </c>
      <c r="S67" s="99">
        <f t="shared" si="20"/>
        <v>20681368700</v>
      </c>
    </row>
    <row r="68" spans="1:19" s="15" customFormat="1">
      <c r="A68" s="98" t="s">
        <v>166</v>
      </c>
      <c r="B68" s="109" t="s">
        <v>6</v>
      </c>
      <c r="C68" s="99">
        <v>1481992500</v>
      </c>
      <c r="D68" s="103">
        <v>1733152700</v>
      </c>
      <c r="E68" s="103">
        <v>1874110100</v>
      </c>
      <c r="F68" s="99">
        <v>1283448900</v>
      </c>
      <c r="G68" s="99">
        <v>967905300</v>
      </c>
      <c r="H68" s="99">
        <v>1143762700</v>
      </c>
      <c r="I68" s="99">
        <v>1641363400</v>
      </c>
      <c r="J68" s="99">
        <v>1199067800</v>
      </c>
      <c r="K68" s="99">
        <v>1456843900</v>
      </c>
      <c r="L68" s="99">
        <v>1881266000</v>
      </c>
      <c r="M68" s="99">
        <v>1454337800</v>
      </c>
      <c r="N68" s="99">
        <v>2105454000</v>
      </c>
      <c r="O68" s="103">
        <v>1911182000</v>
      </c>
      <c r="P68" s="103">
        <v>1849546800</v>
      </c>
      <c r="Q68" s="103">
        <v>3876496700</v>
      </c>
      <c r="R68" s="103">
        <v>1679558500</v>
      </c>
      <c r="S68" s="99">
        <v>1693827300</v>
      </c>
    </row>
    <row r="69" spans="1:19" s="15" customFormat="1">
      <c r="A69" s="98"/>
      <c r="B69" s="109" t="s">
        <v>1</v>
      </c>
      <c r="C69" s="103">
        <v>7992111100</v>
      </c>
      <c r="D69" s="103">
        <v>9090063300</v>
      </c>
      <c r="E69" s="103">
        <v>16097828800</v>
      </c>
      <c r="F69" s="99">
        <v>8120076600</v>
      </c>
      <c r="G69" s="99">
        <v>5766276400</v>
      </c>
      <c r="H69" s="99">
        <v>7235431900</v>
      </c>
      <c r="I69" s="99">
        <v>5533667800</v>
      </c>
      <c r="J69" s="99">
        <v>4774821400</v>
      </c>
      <c r="K69" s="99">
        <v>4083230700</v>
      </c>
      <c r="L69" s="99">
        <v>5105550700</v>
      </c>
      <c r="M69" s="99">
        <v>3746278000</v>
      </c>
      <c r="N69" s="99">
        <v>4287415500</v>
      </c>
      <c r="O69" s="103">
        <v>3956308400</v>
      </c>
      <c r="P69" s="103">
        <v>6651823000</v>
      </c>
      <c r="Q69" s="103">
        <v>4850685700</v>
      </c>
      <c r="R69" s="103">
        <v>3459390400</v>
      </c>
      <c r="S69" s="99">
        <v>7464223600</v>
      </c>
    </row>
    <row r="70" spans="1:19" s="15" customFormat="1">
      <c r="A70" s="98"/>
      <c r="B70" s="110" t="s">
        <v>174</v>
      </c>
      <c r="C70" s="99">
        <f>C69-C68</f>
        <v>6510118600</v>
      </c>
      <c r="D70" s="99">
        <f t="shared" ref="D70:S70" si="21">D69-D68</f>
        <v>7356910600</v>
      </c>
      <c r="E70" s="99">
        <f t="shared" si="21"/>
        <v>14223718700</v>
      </c>
      <c r="F70" s="99">
        <f t="shared" si="21"/>
        <v>6836627700</v>
      </c>
      <c r="G70" s="99">
        <f t="shared" si="21"/>
        <v>4798371100</v>
      </c>
      <c r="H70" s="99">
        <f t="shared" si="21"/>
        <v>6091669200</v>
      </c>
      <c r="I70" s="99">
        <f t="shared" si="21"/>
        <v>3892304400</v>
      </c>
      <c r="J70" s="99">
        <f t="shared" si="21"/>
        <v>3575753600</v>
      </c>
      <c r="K70" s="99">
        <f t="shared" si="21"/>
        <v>2626386800</v>
      </c>
      <c r="L70" s="99">
        <f t="shared" si="21"/>
        <v>3224284700</v>
      </c>
      <c r="M70" s="99">
        <f t="shared" si="21"/>
        <v>2291940200</v>
      </c>
      <c r="N70" s="99">
        <f t="shared" si="21"/>
        <v>2181961500</v>
      </c>
      <c r="O70" s="99">
        <f t="shared" si="21"/>
        <v>2045126400</v>
      </c>
      <c r="P70" s="99">
        <f t="shared" si="21"/>
        <v>4802276200</v>
      </c>
      <c r="Q70" s="99">
        <f t="shared" si="21"/>
        <v>974189000</v>
      </c>
      <c r="R70" s="99">
        <f t="shared" si="21"/>
        <v>1779831900</v>
      </c>
      <c r="S70" s="99">
        <f t="shared" si="21"/>
        <v>5770396300</v>
      </c>
    </row>
    <row r="71" spans="1:19" s="15" customFormat="1">
      <c r="A71" s="98" t="s">
        <v>167</v>
      </c>
      <c r="B71" s="109" t="s">
        <v>6</v>
      </c>
      <c r="C71" s="99">
        <v>233069700</v>
      </c>
      <c r="D71" s="103">
        <v>146401100</v>
      </c>
      <c r="E71" s="103">
        <v>262616200</v>
      </c>
      <c r="F71" s="99">
        <v>781009600</v>
      </c>
      <c r="G71" s="99">
        <v>545902600</v>
      </c>
      <c r="H71" s="99">
        <v>619160500</v>
      </c>
      <c r="I71" s="99">
        <v>1255162000</v>
      </c>
      <c r="J71" s="99">
        <v>875455900</v>
      </c>
      <c r="K71" s="99">
        <v>284490500</v>
      </c>
      <c r="L71" s="99">
        <v>235022000</v>
      </c>
      <c r="M71" s="99">
        <v>267484200</v>
      </c>
      <c r="N71" s="99">
        <v>174785900</v>
      </c>
      <c r="O71" s="103">
        <v>168888500</v>
      </c>
      <c r="P71" s="103">
        <v>175867300</v>
      </c>
      <c r="Q71" s="103">
        <v>391364900</v>
      </c>
      <c r="R71" s="103">
        <v>505939700</v>
      </c>
      <c r="S71" s="99">
        <v>329526400</v>
      </c>
    </row>
    <row r="72" spans="1:19" s="15" customFormat="1">
      <c r="A72" s="98"/>
      <c r="B72" s="109" t="s">
        <v>1</v>
      </c>
      <c r="C72" s="103">
        <v>0</v>
      </c>
      <c r="D72" s="103">
        <v>348304600</v>
      </c>
      <c r="E72" s="103">
        <v>74941200</v>
      </c>
      <c r="F72" s="99">
        <v>2114800</v>
      </c>
      <c r="G72" s="99">
        <v>607200</v>
      </c>
      <c r="H72" s="99">
        <v>655100</v>
      </c>
      <c r="I72" s="99">
        <v>3580000</v>
      </c>
      <c r="J72" s="99">
        <v>0</v>
      </c>
      <c r="K72" s="99">
        <v>816979900</v>
      </c>
      <c r="L72" s="99">
        <v>666200</v>
      </c>
      <c r="M72" s="99">
        <v>39800</v>
      </c>
      <c r="N72" s="99">
        <v>11900</v>
      </c>
      <c r="O72" s="103">
        <v>50944900</v>
      </c>
      <c r="P72" s="103">
        <v>541687300</v>
      </c>
      <c r="Q72" s="103">
        <v>3698265000</v>
      </c>
      <c r="R72" s="103">
        <v>3396883100</v>
      </c>
      <c r="S72" s="99">
        <v>2703614600</v>
      </c>
    </row>
    <row r="73" spans="1:19" s="15" customFormat="1">
      <c r="A73" s="98"/>
      <c r="B73" s="110" t="s">
        <v>174</v>
      </c>
      <c r="C73" s="99">
        <f>C72-C71</f>
        <v>-233069700</v>
      </c>
      <c r="D73" s="99">
        <f t="shared" ref="D73:S73" si="22">D72-D71</f>
        <v>201903500</v>
      </c>
      <c r="E73" s="99">
        <f t="shared" si="22"/>
        <v>-187675000</v>
      </c>
      <c r="F73" s="99">
        <f t="shared" si="22"/>
        <v>-778894800</v>
      </c>
      <c r="G73" s="99">
        <f t="shared" si="22"/>
        <v>-545295400</v>
      </c>
      <c r="H73" s="99">
        <f t="shared" si="22"/>
        <v>-618505400</v>
      </c>
      <c r="I73" s="99">
        <f t="shared" si="22"/>
        <v>-1251582000</v>
      </c>
      <c r="J73" s="99">
        <f t="shared" si="22"/>
        <v>-875455900</v>
      </c>
      <c r="K73" s="99">
        <f t="shared" si="22"/>
        <v>532489400</v>
      </c>
      <c r="L73" s="99">
        <f t="shared" si="22"/>
        <v>-234355800</v>
      </c>
      <c r="M73" s="99">
        <f t="shared" si="22"/>
        <v>-267444400</v>
      </c>
      <c r="N73" s="99">
        <f t="shared" si="22"/>
        <v>-174774000</v>
      </c>
      <c r="O73" s="99">
        <f t="shared" si="22"/>
        <v>-117943600</v>
      </c>
      <c r="P73" s="99">
        <f t="shared" si="22"/>
        <v>365820000</v>
      </c>
      <c r="Q73" s="99">
        <f t="shared" si="22"/>
        <v>3306900100</v>
      </c>
      <c r="R73" s="99">
        <f t="shared" si="22"/>
        <v>2890943400</v>
      </c>
      <c r="S73" s="99">
        <f t="shared" si="22"/>
        <v>2374088200</v>
      </c>
    </row>
    <row r="74" spans="1:19" s="15" customFormat="1">
      <c r="A74" s="98" t="s">
        <v>168</v>
      </c>
      <c r="B74" s="109" t="s">
        <v>6</v>
      </c>
      <c r="C74" s="99">
        <v>453347600</v>
      </c>
      <c r="D74" s="103">
        <v>206287800</v>
      </c>
      <c r="E74" s="103">
        <v>273764400</v>
      </c>
      <c r="F74" s="99">
        <v>211929200</v>
      </c>
      <c r="G74" s="99">
        <v>389232100</v>
      </c>
      <c r="H74" s="99">
        <v>202951800</v>
      </c>
      <c r="I74" s="99">
        <v>425687900</v>
      </c>
      <c r="J74" s="99">
        <v>203871700</v>
      </c>
      <c r="K74" s="99">
        <v>234221000</v>
      </c>
      <c r="L74" s="99">
        <v>354653600</v>
      </c>
      <c r="M74" s="99">
        <v>1187517100</v>
      </c>
      <c r="N74" s="99">
        <v>2698169300</v>
      </c>
      <c r="O74" s="103">
        <v>3617340700</v>
      </c>
      <c r="P74" s="103">
        <v>6679925200</v>
      </c>
      <c r="Q74" s="103">
        <v>7525946100</v>
      </c>
      <c r="R74" s="103">
        <v>6393376200</v>
      </c>
      <c r="S74" s="99">
        <v>5907537400</v>
      </c>
    </row>
    <row r="75" spans="1:19" s="15" customFormat="1">
      <c r="A75" s="98"/>
      <c r="B75" s="109" t="s">
        <v>1</v>
      </c>
      <c r="C75" s="103">
        <v>80000</v>
      </c>
      <c r="D75" s="103">
        <v>0</v>
      </c>
      <c r="E75" s="103">
        <v>435600</v>
      </c>
      <c r="F75" s="99">
        <v>349600</v>
      </c>
      <c r="G75" s="99">
        <v>259000</v>
      </c>
      <c r="H75" s="99">
        <v>3806000</v>
      </c>
      <c r="I75" s="99">
        <v>40572700</v>
      </c>
      <c r="J75" s="99">
        <v>2153200</v>
      </c>
      <c r="K75" s="99">
        <v>98000</v>
      </c>
      <c r="L75" s="99">
        <v>67170300</v>
      </c>
      <c r="M75" s="99">
        <v>96700</v>
      </c>
      <c r="N75" s="99">
        <v>14400</v>
      </c>
      <c r="O75" s="103">
        <v>85200</v>
      </c>
      <c r="P75" s="103">
        <v>615400</v>
      </c>
      <c r="Q75" s="103">
        <v>318000</v>
      </c>
      <c r="R75" s="103">
        <v>468916800</v>
      </c>
      <c r="S75" s="99">
        <v>300200</v>
      </c>
    </row>
    <row r="76" spans="1:19" s="15" customFormat="1">
      <c r="A76" s="98"/>
      <c r="B76" s="110" t="s">
        <v>174</v>
      </c>
      <c r="C76" s="99">
        <f>C75-C74</f>
        <v>-453267600</v>
      </c>
      <c r="D76" s="99">
        <f t="shared" ref="D76:S76" si="23">D75-D74</f>
        <v>-206287800</v>
      </c>
      <c r="E76" s="99">
        <f t="shared" si="23"/>
        <v>-273328800</v>
      </c>
      <c r="F76" s="99">
        <f t="shared" si="23"/>
        <v>-211579600</v>
      </c>
      <c r="G76" s="99">
        <f t="shared" si="23"/>
        <v>-388973100</v>
      </c>
      <c r="H76" s="99">
        <f t="shared" si="23"/>
        <v>-199145800</v>
      </c>
      <c r="I76" s="99">
        <f t="shared" si="23"/>
        <v>-385115200</v>
      </c>
      <c r="J76" s="99">
        <f t="shared" si="23"/>
        <v>-201718500</v>
      </c>
      <c r="K76" s="99">
        <f t="shared" si="23"/>
        <v>-234123000</v>
      </c>
      <c r="L76" s="99">
        <f t="shared" si="23"/>
        <v>-287483300</v>
      </c>
      <c r="M76" s="99">
        <f t="shared" si="23"/>
        <v>-1187420400</v>
      </c>
      <c r="N76" s="99">
        <f t="shared" si="23"/>
        <v>-2698154900</v>
      </c>
      <c r="O76" s="99">
        <f t="shared" si="23"/>
        <v>-3617255500</v>
      </c>
      <c r="P76" s="99">
        <f t="shared" si="23"/>
        <v>-6679309800</v>
      </c>
      <c r="Q76" s="99">
        <f t="shared" si="23"/>
        <v>-7525628100</v>
      </c>
      <c r="R76" s="99">
        <f t="shared" si="23"/>
        <v>-5924459400</v>
      </c>
      <c r="S76" s="99">
        <f t="shared" si="23"/>
        <v>-5907237200</v>
      </c>
    </row>
    <row r="77" spans="1:19" s="15" customFormat="1">
      <c r="A77" s="98" t="s">
        <v>46</v>
      </c>
      <c r="B77" s="109" t="s">
        <v>6</v>
      </c>
      <c r="C77" s="99">
        <v>388189500</v>
      </c>
      <c r="D77" s="103">
        <v>609090500</v>
      </c>
      <c r="E77" s="103">
        <v>677106800</v>
      </c>
      <c r="F77" s="99">
        <v>576464700</v>
      </c>
      <c r="G77" s="99">
        <v>542244200</v>
      </c>
      <c r="H77" s="99">
        <v>689516900</v>
      </c>
      <c r="I77" s="99">
        <v>720728900</v>
      </c>
      <c r="J77" s="99">
        <v>699138800</v>
      </c>
      <c r="K77" s="99">
        <v>988821100</v>
      </c>
      <c r="L77" s="99">
        <v>844598500</v>
      </c>
      <c r="M77" s="99">
        <v>1359100700</v>
      </c>
      <c r="N77" s="99">
        <v>1076456400</v>
      </c>
      <c r="O77" s="103">
        <v>594244700</v>
      </c>
      <c r="P77" s="103">
        <v>672821300</v>
      </c>
      <c r="Q77" s="103">
        <v>526384900</v>
      </c>
      <c r="R77" s="103">
        <v>967253100</v>
      </c>
      <c r="S77" s="99">
        <v>730261100</v>
      </c>
    </row>
    <row r="78" spans="1:19" s="15" customFormat="1">
      <c r="A78" s="98"/>
      <c r="B78" s="109" t="s">
        <v>1</v>
      </c>
      <c r="C78" s="103">
        <v>9536835500</v>
      </c>
      <c r="D78" s="103">
        <v>17318523500</v>
      </c>
      <c r="E78" s="103">
        <v>24866907100</v>
      </c>
      <c r="F78" s="99">
        <v>14731561300</v>
      </c>
      <c r="G78" s="99">
        <v>9176929900</v>
      </c>
      <c r="H78" s="99">
        <v>20235262000</v>
      </c>
      <c r="I78" s="99">
        <v>16540000900</v>
      </c>
      <c r="J78" s="99">
        <v>15307606700</v>
      </c>
      <c r="K78" s="99">
        <v>10060082800</v>
      </c>
      <c r="L78" s="99">
        <v>16533783000</v>
      </c>
      <c r="M78" s="99">
        <v>10784314500</v>
      </c>
      <c r="N78" s="99">
        <v>13982247400</v>
      </c>
      <c r="O78" s="103">
        <v>15640520800</v>
      </c>
      <c r="P78" s="103">
        <v>10755920700</v>
      </c>
      <c r="Q78" s="103">
        <v>5783320500</v>
      </c>
      <c r="R78" s="103">
        <v>10135454800</v>
      </c>
      <c r="S78" s="99">
        <v>15668850100</v>
      </c>
    </row>
    <row r="79" spans="1:19" s="15" customFormat="1">
      <c r="A79" s="98"/>
      <c r="B79" s="110" t="s">
        <v>174</v>
      </c>
      <c r="C79" s="99">
        <f>C78-C77</f>
        <v>9148646000</v>
      </c>
      <c r="D79" s="99">
        <f t="shared" ref="D79:S79" si="24">D78-D77</f>
        <v>16709433000</v>
      </c>
      <c r="E79" s="99">
        <f t="shared" si="24"/>
        <v>24189800300</v>
      </c>
      <c r="F79" s="99">
        <f t="shared" si="24"/>
        <v>14155096600</v>
      </c>
      <c r="G79" s="99">
        <f t="shared" si="24"/>
        <v>8634685700</v>
      </c>
      <c r="H79" s="99">
        <f t="shared" si="24"/>
        <v>19545745100</v>
      </c>
      <c r="I79" s="99">
        <f t="shared" si="24"/>
        <v>15819272000</v>
      </c>
      <c r="J79" s="99">
        <f t="shared" si="24"/>
        <v>14608467900</v>
      </c>
      <c r="K79" s="99">
        <f t="shared" si="24"/>
        <v>9071261700</v>
      </c>
      <c r="L79" s="99">
        <f t="shared" si="24"/>
        <v>15689184500</v>
      </c>
      <c r="M79" s="99">
        <f t="shared" si="24"/>
        <v>9425213800</v>
      </c>
      <c r="N79" s="99">
        <f t="shared" si="24"/>
        <v>12905791000</v>
      </c>
      <c r="O79" s="99">
        <f t="shared" si="24"/>
        <v>15046276100</v>
      </c>
      <c r="P79" s="99">
        <f t="shared" si="24"/>
        <v>10083099400</v>
      </c>
      <c r="Q79" s="99">
        <f t="shared" si="24"/>
        <v>5256935600</v>
      </c>
      <c r="R79" s="99">
        <f t="shared" si="24"/>
        <v>9168201700</v>
      </c>
      <c r="S79" s="99">
        <f t="shared" si="24"/>
        <v>14938589000</v>
      </c>
    </row>
    <row r="80" spans="1:19" s="15" customFormat="1">
      <c r="A80" s="98" t="s">
        <v>169</v>
      </c>
      <c r="B80" s="109" t="s">
        <v>6</v>
      </c>
      <c r="C80" s="99">
        <v>2606385900</v>
      </c>
      <c r="D80" s="103">
        <v>2882182400</v>
      </c>
      <c r="E80" s="103">
        <v>2955221000</v>
      </c>
      <c r="F80" s="99">
        <v>3405919000</v>
      </c>
      <c r="G80" s="99">
        <v>3332275100</v>
      </c>
      <c r="H80" s="99">
        <v>4413397000</v>
      </c>
      <c r="I80" s="99">
        <v>5136851900</v>
      </c>
      <c r="J80" s="99">
        <v>4648516500</v>
      </c>
      <c r="K80" s="99">
        <v>5211654100</v>
      </c>
      <c r="L80" s="99">
        <v>4218821400</v>
      </c>
      <c r="M80" s="99">
        <v>4120888600</v>
      </c>
      <c r="N80" s="99">
        <v>3719951200</v>
      </c>
      <c r="O80" s="103">
        <v>4403771700</v>
      </c>
      <c r="P80" s="103">
        <v>4300883800</v>
      </c>
      <c r="Q80" s="103">
        <v>4557344800</v>
      </c>
      <c r="R80" s="103">
        <v>4150363800</v>
      </c>
      <c r="S80" s="99">
        <v>5066077400</v>
      </c>
    </row>
    <row r="81" spans="1:19" s="15" customFormat="1">
      <c r="A81" s="98"/>
      <c r="B81" s="109" t="s">
        <v>1</v>
      </c>
      <c r="C81" s="103">
        <v>3475000</v>
      </c>
      <c r="D81" s="103">
        <v>7945900</v>
      </c>
      <c r="E81" s="103">
        <v>9415000</v>
      </c>
      <c r="F81" s="99">
        <v>28846500</v>
      </c>
      <c r="G81" s="99">
        <v>15421400</v>
      </c>
      <c r="H81" s="99">
        <v>2939000</v>
      </c>
      <c r="I81" s="99">
        <v>17809900</v>
      </c>
      <c r="J81" s="99">
        <v>8834800</v>
      </c>
      <c r="K81" s="99">
        <v>13175800</v>
      </c>
      <c r="L81" s="99">
        <v>17069700</v>
      </c>
      <c r="M81" s="99">
        <v>6433500</v>
      </c>
      <c r="N81" s="99">
        <v>49980800</v>
      </c>
      <c r="O81" s="103">
        <v>21945100</v>
      </c>
      <c r="P81" s="103">
        <v>57786600</v>
      </c>
      <c r="Q81" s="103">
        <v>9464000</v>
      </c>
      <c r="R81" s="103">
        <v>12442900</v>
      </c>
      <c r="S81" s="99">
        <v>125844000</v>
      </c>
    </row>
    <row r="82" spans="1:19" s="15" customFormat="1">
      <c r="A82" s="98"/>
      <c r="B82" s="110" t="s">
        <v>174</v>
      </c>
      <c r="C82" s="99">
        <f>C81-C80</f>
        <v>-2602910900</v>
      </c>
      <c r="D82" s="99">
        <f t="shared" ref="D82:S82" si="25">D81-D80</f>
        <v>-2874236500</v>
      </c>
      <c r="E82" s="99">
        <f t="shared" si="25"/>
        <v>-2945806000</v>
      </c>
      <c r="F82" s="99">
        <f t="shared" si="25"/>
        <v>-3377072500</v>
      </c>
      <c r="G82" s="99">
        <f t="shared" si="25"/>
        <v>-3316853700</v>
      </c>
      <c r="H82" s="99">
        <f t="shared" si="25"/>
        <v>-4410458000</v>
      </c>
      <c r="I82" s="99">
        <f t="shared" si="25"/>
        <v>-5119042000</v>
      </c>
      <c r="J82" s="99">
        <f t="shared" si="25"/>
        <v>-4639681700</v>
      </c>
      <c r="K82" s="99">
        <f t="shared" si="25"/>
        <v>-5198478300</v>
      </c>
      <c r="L82" s="99">
        <f t="shared" si="25"/>
        <v>-4201751700</v>
      </c>
      <c r="M82" s="99">
        <f t="shared" si="25"/>
        <v>-4114455100</v>
      </c>
      <c r="N82" s="99">
        <f t="shared" si="25"/>
        <v>-3669970400</v>
      </c>
      <c r="O82" s="99">
        <f t="shared" si="25"/>
        <v>-4381826600</v>
      </c>
      <c r="P82" s="99">
        <f t="shared" si="25"/>
        <v>-4243097200</v>
      </c>
      <c r="Q82" s="99">
        <f t="shared" si="25"/>
        <v>-4547880800</v>
      </c>
      <c r="R82" s="99">
        <f t="shared" si="25"/>
        <v>-4137920900</v>
      </c>
      <c r="S82" s="99">
        <f t="shared" si="25"/>
        <v>-4940233400</v>
      </c>
    </row>
    <row r="83" spans="1:19" s="15" customFormat="1">
      <c r="A83" s="98" t="s">
        <v>170</v>
      </c>
      <c r="B83" s="109" t="s">
        <v>6</v>
      </c>
      <c r="C83" s="99">
        <v>3296849900</v>
      </c>
      <c r="D83" s="103">
        <v>4082891400</v>
      </c>
      <c r="E83" s="103">
        <v>4457114300</v>
      </c>
      <c r="F83" s="99">
        <v>6765551900</v>
      </c>
      <c r="G83" s="99">
        <v>5397425400</v>
      </c>
      <c r="H83" s="99">
        <v>6363193000</v>
      </c>
      <c r="I83" s="99">
        <v>10616665800</v>
      </c>
      <c r="J83" s="99">
        <v>6617516200</v>
      </c>
      <c r="K83" s="99">
        <v>6583423000</v>
      </c>
      <c r="L83" s="99">
        <v>8064821500</v>
      </c>
      <c r="M83" s="99">
        <v>7602931100</v>
      </c>
      <c r="N83" s="99">
        <v>6921726800</v>
      </c>
      <c r="O83" s="103">
        <v>5315687700</v>
      </c>
      <c r="P83" s="103">
        <v>5810630900</v>
      </c>
      <c r="Q83" s="103">
        <v>8207809600</v>
      </c>
      <c r="R83" s="103">
        <v>5799218500</v>
      </c>
      <c r="S83" s="99">
        <v>4767961900</v>
      </c>
    </row>
    <row r="84" spans="1:19" s="15" customFormat="1">
      <c r="A84" s="98"/>
      <c r="B84" s="109" t="s">
        <v>1</v>
      </c>
      <c r="C84" s="103">
        <v>2176510100</v>
      </c>
      <c r="D84" s="103">
        <v>3305290600</v>
      </c>
      <c r="E84" s="103">
        <v>5023602800</v>
      </c>
      <c r="F84" s="99">
        <v>3423463600</v>
      </c>
      <c r="G84" s="99">
        <v>2300085400</v>
      </c>
      <c r="H84" s="99">
        <v>6270166800</v>
      </c>
      <c r="I84" s="99">
        <v>6339005800</v>
      </c>
      <c r="J84" s="99">
        <v>6230071200</v>
      </c>
      <c r="K84" s="99">
        <v>5763331500</v>
      </c>
      <c r="L84" s="99">
        <v>7845099500</v>
      </c>
      <c r="M84" s="99">
        <v>3807423800</v>
      </c>
      <c r="N84" s="99">
        <v>4559193700</v>
      </c>
      <c r="O84" s="103">
        <v>7134358200</v>
      </c>
      <c r="P84" s="103">
        <v>5181394600</v>
      </c>
      <c r="Q84" s="103">
        <v>4146928900</v>
      </c>
      <c r="R84" s="103">
        <v>4574139000</v>
      </c>
      <c r="S84" s="99">
        <v>6032799300</v>
      </c>
    </row>
    <row r="85" spans="1:19" s="15" customFormat="1">
      <c r="A85" s="98"/>
      <c r="B85" s="110" t="s">
        <v>174</v>
      </c>
      <c r="C85" s="99">
        <f>C84-C83</f>
        <v>-1120339800</v>
      </c>
      <c r="D85" s="99">
        <f t="shared" ref="D85:S85" si="26">D84-D83</f>
        <v>-777600800</v>
      </c>
      <c r="E85" s="99">
        <f t="shared" si="26"/>
        <v>566488500</v>
      </c>
      <c r="F85" s="99">
        <f t="shared" si="26"/>
        <v>-3342088300</v>
      </c>
      <c r="G85" s="99">
        <f t="shared" si="26"/>
        <v>-3097340000</v>
      </c>
      <c r="H85" s="99">
        <f t="shared" si="26"/>
        <v>-93026200</v>
      </c>
      <c r="I85" s="99">
        <f t="shared" si="26"/>
        <v>-4277660000</v>
      </c>
      <c r="J85" s="99">
        <f t="shared" si="26"/>
        <v>-387445000</v>
      </c>
      <c r="K85" s="99">
        <f t="shared" si="26"/>
        <v>-820091500</v>
      </c>
      <c r="L85" s="99">
        <f t="shared" si="26"/>
        <v>-219722000</v>
      </c>
      <c r="M85" s="99">
        <f t="shared" si="26"/>
        <v>-3795507300</v>
      </c>
      <c r="N85" s="99">
        <f t="shared" si="26"/>
        <v>-2362533100</v>
      </c>
      <c r="O85" s="99">
        <f t="shared" si="26"/>
        <v>1818670500</v>
      </c>
      <c r="P85" s="99">
        <f t="shared" si="26"/>
        <v>-629236300</v>
      </c>
      <c r="Q85" s="99">
        <f t="shared" si="26"/>
        <v>-4060880700</v>
      </c>
      <c r="R85" s="99">
        <f t="shared" si="26"/>
        <v>-1225079500</v>
      </c>
      <c r="S85" s="99">
        <f t="shared" si="26"/>
        <v>1264837400</v>
      </c>
    </row>
    <row r="86" spans="1:19" s="15" customFormat="1">
      <c r="A86" s="98" t="s">
        <v>171</v>
      </c>
      <c r="B86" s="109" t="s">
        <v>6</v>
      </c>
      <c r="C86" s="99">
        <v>192468600</v>
      </c>
      <c r="D86" s="103">
        <v>324136000</v>
      </c>
      <c r="E86" s="103">
        <v>299234100</v>
      </c>
      <c r="F86" s="99">
        <v>324169200</v>
      </c>
      <c r="G86" s="99">
        <v>347786900</v>
      </c>
      <c r="H86" s="99">
        <v>313836400</v>
      </c>
      <c r="I86" s="99">
        <v>335700800</v>
      </c>
      <c r="J86" s="99">
        <v>302064400</v>
      </c>
      <c r="K86" s="99">
        <v>325578200</v>
      </c>
      <c r="L86" s="99">
        <v>412592400</v>
      </c>
      <c r="M86" s="99">
        <v>571486700</v>
      </c>
      <c r="N86" s="99">
        <v>390231600</v>
      </c>
      <c r="O86" s="103">
        <v>560315100</v>
      </c>
      <c r="P86" s="103">
        <v>392964900</v>
      </c>
      <c r="Q86" s="103">
        <v>615318100</v>
      </c>
      <c r="R86" s="103">
        <v>503471200</v>
      </c>
      <c r="S86" s="99">
        <v>429732300</v>
      </c>
    </row>
    <row r="87" spans="1:19" s="15" customFormat="1">
      <c r="A87" s="98"/>
      <c r="B87" s="109" t="s">
        <v>1</v>
      </c>
      <c r="C87" s="103">
        <v>1169860700</v>
      </c>
      <c r="D87" s="103">
        <v>2161378800</v>
      </c>
      <c r="E87" s="103">
        <v>639885300</v>
      </c>
      <c r="F87" s="99">
        <v>328961000</v>
      </c>
      <c r="G87" s="99">
        <v>186730000</v>
      </c>
      <c r="H87" s="99">
        <v>259689700</v>
      </c>
      <c r="I87" s="99">
        <v>223230900</v>
      </c>
      <c r="J87" s="99">
        <v>225164300</v>
      </c>
      <c r="K87" s="99">
        <v>195233300</v>
      </c>
      <c r="L87" s="99">
        <v>340041400</v>
      </c>
      <c r="M87" s="99">
        <v>342889100</v>
      </c>
      <c r="N87" s="99">
        <v>525014500</v>
      </c>
      <c r="O87" s="103">
        <v>349735900</v>
      </c>
      <c r="P87" s="103">
        <v>276326400</v>
      </c>
      <c r="Q87" s="103">
        <v>304484000</v>
      </c>
      <c r="R87" s="103">
        <v>234394600</v>
      </c>
      <c r="S87" s="99">
        <v>342506500</v>
      </c>
    </row>
    <row r="88" spans="1:19" s="15" customFormat="1">
      <c r="A88" s="98"/>
      <c r="B88" s="110" t="s">
        <v>174</v>
      </c>
      <c r="C88" s="99">
        <f>C87-C86</f>
        <v>977392100</v>
      </c>
      <c r="D88" s="99">
        <f t="shared" ref="D88:S88" si="27">D87-D86</f>
        <v>1837242800</v>
      </c>
      <c r="E88" s="99">
        <f t="shared" si="27"/>
        <v>340651200</v>
      </c>
      <c r="F88" s="99">
        <f t="shared" si="27"/>
        <v>4791800</v>
      </c>
      <c r="G88" s="99">
        <f t="shared" si="27"/>
        <v>-161056900</v>
      </c>
      <c r="H88" s="99">
        <f t="shared" si="27"/>
        <v>-54146700</v>
      </c>
      <c r="I88" s="99">
        <f t="shared" si="27"/>
        <v>-112469900</v>
      </c>
      <c r="J88" s="99">
        <f t="shared" si="27"/>
        <v>-76900100</v>
      </c>
      <c r="K88" s="99">
        <f t="shared" si="27"/>
        <v>-130344900</v>
      </c>
      <c r="L88" s="99">
        <f t="shared" si="27"/>
        <v>-72551000</v>
      </c>
      <c r="M88" s="99">
        <f t="shared" si="27"/>
        <v>-228597600</v>
      </c>
      <c r="N88" s="99">
        <f t="shared" si="27"/>
        <v>134782900</v>
      </c>
      <c r="O88" s="99">
        <f t="shared" si="27"/>
        <v>-210579200</v>
      </c>
      <c r="P88" s="99">
        <f t="shared" si="27"/>
        <v>-116638500</v>
      </c>
      <c r="Q88" s="99">
        <f t="shared" si="27"/>
        <v>-310834100</v>
      </c>
      <c r="R88" s="99">
        <f t="shared" si="27"/>
        <v>-269076600</v>
      </c>
      <c r="S88" s="99">
        <f t="shared" si="27"/>
        <v>-87225800</v>
      </c>
    </row>
    <row r="89" spans="1:19" s="15" customFormat="1">
      <c r="A89" s="98" t="s">
        <v>172</v>
      </c>
      <c r="B89" s="109" t="s">
        <v>6</v>
      </c>
      <c r="C89" s="99">
        <v>3261800</v>
      </c>
      <c r="D89" s="103">
        <v>62751200</v>
      </c>
      <c r="E89" s="103">
        <v>1630100</v>
      </c>
      <c r="F89" s="99">
        <v>31238400</v>
      </c>
      <c r="G89" s="99">
        <v>109373400</v>
      </c>
      <c r="H89" s="99">
        <v>12591300</v>
      </c>
      <c r="I89" s="99">
        <v>9783200</v>
      </c>
      <c r="J89" s="99">
        <v>8347400</v>
      </c>
      <c r="K89" s="99">
        <v>39980800</v>
      </c>
      <c r="L89" s="99">
        <v>15931600</v>
      </c>
      <c r="M89" s="99">
        <v>24360800</v>
      </c>
      <c r="N89" s="99">
        <v>12178100</v>
      </c>
      <c r="O89" s="103">
        <v>5370700</v>
      </c>
      <c r="P89" s="103">
        <v>10608800</v>
      </c>
      <c r="Q89" s="103">
        <v>11290400</v>
      </c>
      <c r="R89" s="103">
        <v>3263600</v>
      </c>
      <c r="S89" s="99">
        <v>20496900</v>
      </c>
    </row>
    <row r="90" spans="1:19" s="15" customFormat="1">
      <c r="A90" s="98"/>
      <c r="B90" s="109" t="s">
        <v>1</v>
      </c>
      <c r="C90" s="103">
        <v>1060276100</v>
      </c>
      <c r="D90" s="103">
        <v>1384914700</v>
      </c>
      <c r="E90" s="103">
        <v>1327795500</v>
      </c>
      <c r="F90" s="99">
        <v>1641659800</v>
      </c>
      <c r="G90" s="99">
        <v>1046720000</v>
      </c>
      <c r="H90" s="99">
        <v>1032831700</v>
      </c>
      <c r="I90" s="99">
        <v>927619800</v>
      </c>
      <c r="J90" s="99">
        <v>1240405800</v>
      </c>
      <c r="K90" s="99">
        <v>954262400</v>
      </c>
      <c r="L90" s="99">
        <v>905483100</v>
      </c>
      <c r="M90" s="99">
        <v>958411700</v>
      </c>
      <c r="N90" s="99">
        <v>1162784500</v>
      </c>
      <c r="O90" s="103">
        <v>1074462600</v>
      </c>
      <c r="P90" s="103">
        <v>2109026000</v>
      </c>
      <c r="Q90" s="103">
        <v>1216140100</v>
      </c>
      <c r="R90" s="103">
        <v>1572214500</v>
      </c>
      <c r="S90" s="99">
        <v>1720273400</v>
      </c>
    </row>
    <row r="91" spans="1:19" s="15" customFormat="1">
      <c r="A91" s="98"/>
      <c r="B91" s="110" t="s">
        <v>174</v>
      </c>
      <c r="C91" s="99">
        <f>C90-C89</f>
        <v>1057014300</v>
      </c>
      <c r="D91" s="99">
        <f t="shared" ref="D91:S91" si="28">D90-D89</f>
        <v>1322163500</v>
      </c>
      <c r="E91" s="99">
        <f t="shared" si="28"/>
        <v>1326165400</v>
      </c>
      <c r="F91" s="99">
        <f t="shared" si="28"/>
        <v>1610421400</v>
      </c>
      <c r="G91" s="99">
        <f t="shared" si="28"/>
        <v>937346600</v>
      </c>
      <c r="H91" s="99">
        <f t="shared" si="28"/>
        <v>1020240400</v>
      </c>
      <c r="I91" s="99">
        <f t="shared" si="28"/>
        <v>917836600</v>
      </c>
      <c r="J91" s="99">
        <f t="shared" si="28"/>
        <v>1232058400</v>
      </c>
      <c r="K91" s="99">
        <f t="shared" si="28"/>
        <v>914281600</v>
      </c>
      <c r="L91" s="99">
        <f t="shared" si="28"/>
        <v>889551500</v>
      </c>
      <c r="M91" s="99">
        <f t="shared" si="28"/>
        <v>934050900</v>
      </c>
      <c r="N91" s="99">
        <f t="shared" si="28"/>
        <v>1150606400</v>
      </c>
      <c r="O91" s="99">
        <f t="shared" si="28"/>
        <v>1069091900</v>
      </c>
      <c r="P91" s="99">
        <f t="shared" si="28"/>
        <v>2098417200</v>
      </c>
      <c r="Q91" s="99">
        <f t="shared" si="28"/>
        <v>1204849700</v>
      </c>
      <c r="R91" s="99">
        <f t="shared" si="28"/>
        <v>1568950900</v>
      </c>
      <c r="S91" s="99">
        <f t="shared" si="28"/>
        <v>1699776500</v>
      </c>
    </row>
    <row r="92" spans="1:19" s="15" customFormat="1">
      <c r="A92" s="98" t="s">
        <v>21</v>
      </c>
      <c r="B92" s="109" t="s">
        <v>6</v>
      </c>
      <c r="C92" s="99">
        <f>C95-C5-C8-C11-C14-C17-C20-C23-C26-C29-C32-C35-C38-C41-C44-C47-C50-C53-C56-C59-C62-C65-C68-C71-C74-C77-C80-C83-C86-C89</f>
        <v>12728059000</v>
      </c>
      <c r="D92" s="99">
        <f t="shared" ref="D92:S92" si="29">D95-D5-D8-D11-D14-D17-D20-D23-D26-D29-D32-D35-D38-D41-D44-D47-D50-D53-D56-D59-D62-D65-D68-D71-D74-D77-D80-D83-D86-D89</f>
        <v>14999483800</v>
      </c>
      <c r="E92" s="99">
        <f t="shared" si="29"/>
        <v>27116834300</v>
      </c>
      <c r="F92" s="99">
        <f t="shared" si="29"/>
        <v>22701029000</v>
      </c>
      <c r="G92" s="99">
        <f t="shared" si="29"/>
        <v>16620568100</v>
      </c>
      <c r="H92" s="99">
        <f t="shared" si="29"/>
        <v>19756341400</v>
      </c>
      <c r="I92" s="99">
        <f t="shared" si="29"/>
        <v>22323602500</v>
      </c>
      <c r="J92" s="99">
        <f t="shared" si="29"/>
        <v>17686289000</v>
      </c>
      <c r="K92" s="99">
        <f t="shared" si="29"/>
        <v>15084731900</v>
      </c>
      <c r="L92" s="99">
        <f t="shared" si="29"/>
        <v>16469112200</v>
      </c>
      <c r="M92" s="99">
        <f t="shared" si="29"/>
        <v>20652507300</v>
      </c>
      <c r="N92" s="99">
        <f t="shared" si="29"/>
        <v>17616615000</v>
      </c>
      <c r="O92" s="99">
        <f t="shared" si="29"/>
        <v>18692501600</v>
      </c>
      <c r="P92" s="99">
        <f t="shared" si="29"/>
        <v>21625707500</v>
      </c>
      <c r="Q92" s="99">
        <f t="shared" si="29"/>
        <v>24328390700</v>
      </c>
      <c r="R92" s="99">
        <f t="shared" si="29"/>
        <v>24043509100</v>
      </c>
      <c r="S92" s="99">
        <f t="shared" si="29"/>
        <v>21294607800</v>
      </c>
    </row>
    <row r="93" spans="1:19" s="15" customFormat="1">
      <c r="A93" s="98"/>
      <c r="B93" s="109" t="s">
        <v>1</v>
      </c>
      <c r="C93" s="99">
        <f>C96-C6-C9-C12-C15-C18-C21-C24-C27-C30-C33-C36-C39-C42-C45-C48-C51-C54-C57-C60-C63-C66-C69-C72-C75-C78-C81-C84-C87-C90</f>
        <v>22153223200</v>
      </c>
      <c r="D93" s="99">
        <f t="shared" ref="D93:S93" si="30">D96-D6-D9-D12-D15-D18-D21-D24-D27-D30-D33-D36-D39-D42-D45-D48-D51-D54-D57-D60-D63-D66-D69-D72-D75-D78-D81-D84-D87-D90</f>
        <v>2611292800</v>
      </c>
      <c r="E93" s="99">
        <f t="shared" si="30"/>
        <v>1357994900</v>
      </c>
      <c r="F93" s="99">
        <f t="shared" si="30"/>
        <v>1419260600</v>
      </c>
      <c r="G93" s="99">
        <f t="shared" si="30"/>
        <v>1231122900</v>
      </c>
      <c r="H93" s="99">
        <f t="shared" si="30"/>
        <v>1008483300</v>
      </c>
      <c r="I93" s="99">
        <f t="shared" si="30"/>
        <v>984524200</v>
      </c>
      <c r="J93" s="99">
        <f t="shared" si="30"/>
        <v>744927200</v>
      </c>
      <c r="K93" s="99">
        <f t="shared" si="30"/>
        <v>2004830800</v>
      </c>
      <c r="L93" s="99">
        <f t="shared" si="30"/>
        <v>1597438100</v>
      </c>
      <c r="M93" s="99">
        <f t="shared" si="30"/>
        <v>673995100</v>
      </c>
      <c r="N93" s="99">
        <f t="shared" si="30"/>
        <v>1810539700</v>
      </c>
      <c r="O93" s="99">
        <f t="shared" si="30"/>
        <v>4017155500</v>
      </c>
      <c r="P93" s="99">
        <f t="shared" si="30"/>
        <v>4129202800</v>
      </c>
      <c r="Q93" s="99">
        <f t="shared" si="30"/>
        <v>2403778200</v>
      </c>
      <c r="R93" s="99">
        <f t="shared" si="30"/>
        <v>1931433300</v>
      </c>
      <c r="S93" s="99">
        <f t="shared" si="30"/>
        <v>2129847700</v>
      </c>
    </row>
    <row r="94" spans="1:19" s="15" customFormat="1">
      <c r="A94" s="98"/>
      <c r="B94" s="110" t="s">
        <v>174</v>
      </c>
      <c r="C94" s="99">
        <f>C93-C92</f>
        <v>9425164200</v>
      </c>
      <c r="D94" s="99">
        <f t="shared" ref="D94:S94" si="31">D93-D92</f>
        <v>-12388191000</v>
      </c>
      <c r="E94" s="99">
        <f t="shared" si="31"/>
        <v>-25758839400</v>
      </c>
      <c r="F94" s="99">
        <f t="shared" si="31"/>
        <v>-21281768400</v>
      </c>
      <c r="G94" s="99">
        <f t="shared" si="31"/>
        <v>-15389445200</v>
      </c>
      <c r="H94" s="99">
        <f t="shared" si="31"/>
        <v>-18747858100</v>
      </c>
      <c r="I94" s="99">
        <f t="shared" si="31"/>
        <v>-21339078300</v>
      </c>
      <c r="J94" s="99">
        <f t="shared" si="31"/>
        <v>-16941361800</v>
      </c>
      <c r="K94" s="99">
        <f t="shared" si="31"/>
        <v>-13079901100</v>
      </c>
      <c r="L94" s="99">
        <f t="shared" si="31"/>
        <v>-14871674100</v>
      </c>
      <c r="M94" s="99">
        <f t="shared" si="31"/>
        <v>-19978512200</v>
      </c>
      <c r="N94" s="99">
        <f t="shared" si="31"/>
        <v>-15806075300</v>
      </c>
      <c r="O94" s="99">
        <f t="shared" si="31"/>
        <v>-14675346100</v>
      </c>
      <c r="P94" s="99">
        <f t="shared" si="31"/>
        <v>-17496504700</v>
      </c>
      <c r="Q94" s="99">
        <f t="shared" si="31"/>
        <v>-21924612500</v>
      </c>
      <c r="R94" s="99">
        <f t="shared" si="31"/>
        <v>-22112075800</v>
      </c>
      <c r="S94" s="99">
        <f t="shared" si="31"/>
        <v>-19164760100</v>
      </c>
    </row>
    <row r="95" spans="1:19" s="15" customFormat="1">
      <c r="A95" s="107" t="s">
        <v>2</v>
      </c>
      <c r="B95" s="109" t="s">
        <v>6</v>
      </c>
      <c r="C95" s="104">
        <v>170415185000</v>
      </c>
      <c r="D95" s="104">
        <v>200386549900</v>
      </c>
      <c r="E95" s="104">
        <v>242837655700</v>
      </c>
      <c r="F95" s="104">
        <v>260731684700</v>
      </c>
      <c r="G95" s="104">
        <v>218189671200</v>
      </c>
      <c r="H95" s="104">
        <v>296359061800</v>
      </c>
      <c r="I95" s="104">
        <v>314213553400</v>
      </c>
      <c r="J95" s="104">
        <v>299085015000</v>
      </c>
      <c r="K95" s="104">
        <v>287404769400</v>
      </c>
      <c r="L95" s="104">
        <v>295223084900</v>
      </c>
      <c r="M95" s="104">
        <v>288678603400</v>
      </c>
      <c r="N95" s="104">
        <v>258432610900</v>
      </c>
      <c r="O95" s="104">
        <v>264894163200</v>
      </c>
      <c r="P95" s="104">
        <v>287660536600</v>
      </c>
      <c r="Q95" s="104">
        <v>313981757200</v>
      </c>
      <c r="R95" s="104">
        <v>270704307900</v>
      </c>
      <c r="S95" s="104">
        <v>280758534400</v>
      </c>
    </row>
    <row r="96" spans="1:19" s="15" customFormat="1">
      <c r="A96" s="107"/>
      <c r="B96" s="109" t="s">
        <v>1</v>
      </c>
      <c r="C96" s="104">
        <v>110479508500</v>
      </c>
      <c r="D96" s="104">
        <v>132043866200</v>
      </c>
      <c r="E96" s="104">
        <v>185784759400</v>
      </c>
      <c r="F96" s="104">
        <v>104886589600</v>
      </c>
      <c r="G96" s="104">
        <v>89578879400</v>
      </c>
      <c r="H96" s="104">
        <v>132640633100</v>
      </c>
      <c r="I96" s="104">
        <v>140602774100</v>
      </c>
      <c r="J96" s="104">
        <v>122017170500</v>
      </c>
      <c r="K96" s="104">
        <v>110972751700</v>
      </c>
      <c r="L96" s="104">
        <v>144852088200</v>
      </c>
      <c r="M96" s="104">
        <v>132188146200</v>
      </c>
      <c r="N96" s="104">
        <v>144446719700</v>
      </c>
      <c r="O96" s="104">
        <v>167107765014</v>
      </c>
      <c r="P96" s="104">
        <v>196527073100</v>
      </c>
      <c r="Q96" s="104">
        <v>182255092700</v>
      </c>
      <c r="R96" s="104">
        <v>180367418100</v>
      </c>
      <c r="S96" s="104">
        <v>178602815300</v>
      </c>
    </row>
    <row r="97" spans="1:19" s="15" customFormat="1">
      <c r="A97" s="107"/>
      <c r="B97" s="110" t="s">
        <v>174</v>
      </c>
      <c r="C97" s="104">
        <f>C96-C95</f>
        <v>-59935676500</v>
      </c>
      <c r="D97" s="104">
        <f t="shared" ref="D97:S97" si="32">D96-D95</f>
        <v>-68342683700</v>
      </c>
      <c r="E97" s="104">
        <f t="shared" si="32"/>
        <v>-57052896300</v>
      </c>
      <c r="F97" s="104">
        <f t="shared" si="32"/>
        <v>-155845095100</v>
      </c>
      <c r="G97" s="104">
        <f t="shared" si="32"/>
        <v>-128610791800</v>
      </c>
      <c r="H97" s="104">
        <f t="shared" si="32"/>
        <v>-163718428700</v>
      </c>
      <c r="I97" s="104">
        <f t="shared" si="32"/>
        <v>-173610779300</v>
      </c>
      <c r="J97" s="104">
        <f t="shared" si="32"/>
        <v>-177067844500</v>
      </c>
      <c r="K97" s="104">
        <f t="shared" si="32"/>
        <v>-176432017700</v>
      </c>
      <c r="L97" s="104">
        <f t="shared" si="32"/>
        <v>-150370996700</v>
      </c>
      <c r="M97" s="104">
        <f t="shared" si="32"/>
        <v>-156490457200</v>
      </c>
      <c r="N97" s="104">
        <f t="shared" si="32"/>
        <v>-113985891200</v>
      </c>
      <c r="O97" s="104">
        <f t="shared" si="32"/>
        <v>-97786398186</v>
      </c>
      <c r="P97" s="104">
        <f t="shared" si="32"/>
        <v>-91133463500</v>
      </c>
      <c r="Q97" s="104">
        <f t="shared" si="32"/>
        <v>-131726664500</v>
      </c>
      <c r="R97" s="104">
        <f t="shared" si="32"/>
        <v>-90336889800</v>
      </c>
      <c r="S97" s="104">
        <f t="shared" si="32"/>
        <v>-102155719100</v>
      </c>
    </row>
    <row r="99" spans="1:19">
      <c r="A99" s="100" t="s">
        <v>19</v>
      </c>
      <c r="B99" s="100"/>
      <c r="C99" s="54" t="s">
        <v>140</v>
      </c>
      <c r="D99" s="55"/>
      <c r="E99" s="55"/>
    </row>
    <row r="100" spans="1:19">
      <c r="A100" s="55"/>
      <c r="B100" s="55"/>
      <c r="C100" s="101" t="s">
        <v>33</v>
      </c>
      <c r="D100" s="101"/>
      <c r="E100" s="73"/>
    </row>
    <row r="101" spans="1:19" ht="14.4" customHeight="1">
      <c r="A101" s="56" t="s">
        <v>0</v>
      </c>
      <c r="B101" s="56"/>
      <c r="C101" s="153" t="s">
        <v>34</v>
      </c>
      <c r="D101" s="154"/>
      <c r="E101" s="154"/>
      <c r="F101" s="154"/>
      <c r="G101" s="155"/>
    </row>
    <row r="102" spans="1:19">
      <c r="A102" s="55"/>
      <c r="B102" s="55"/>
      <c r="C102" s="56" t="s">
        <v>148</v>
      </c>
      <c r="D102" s="55"/>
      <c r="E102" s="55"/>
    </row>
  </sheetData>
  <mergeCells count="4">
    <mergeCell ref="C101:G101"/>
    <mergeCell ref="A1:A2"/>
    <mergeCell ref="C1:N1"/>
    <mergeCell ref="C2:N2"/>
  </mergeCells>
  <phoneticPr fontId="20" type="noConversion"/>
  <conditionalFormatting sqref="C86:O87 C88:S88">
    <cfRule type="containsText" dxfId="0" priority="1" operator="containsText" text="faux">
      <formula>NOT(ISERROR(SEARCH("faux",C86)))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1_BOT</vt:lpstr>
      <vt:lpstr>2_M</vt:lpstr>
      <vt:lpstr>5_TX</vt:lpstr>
      <vt:lpstr>6_PrinX</vt:lpstr>
      <vt:lpstr>7_PrinM</vt:lpstr>
      <vt:lpstr>8_BOT_PC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Tuaine Unuia Jnr</dc:creator>
  <cp:lastModifiedBy>Nilima Lal</cp:lastModifiedBy>
  <cp:lastPrinted>2018-08-21T01:53:24Z</cp:lastPrinted>
  <dcterms:created xsi:type="dcterms:W3CDTF">1996-07-27T06:23:17Z</dcterms:created>
  <dcterms:modified xsi:type="dcterms:W3CDTF">2022-07-30T04:01:40Z</dcterms:modified>
</cp:coreProperties>
</file>