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limal\AppData\Local\Microsoft\Windows\INetCache\Content.Outlook\0VXAPBW7\"/>
    </mc:Choice>
  </mc:AlternateContent>
  <xr:revisionPtr revIDLastSave="0" documentId="13_ncr:1_{E902C85A-3227-4F07-9546-0994C9F65CA3}" xr6:coauthVersionLast="47" xr6:coauthVersionMax="47" xr10:uidLastSave="{00000000-0000-0000-0000-000000000000}"/>
  <bookViews>
    <workbookView xWindow="22932" yWindow="-108" windowWidth="23256" windowHeight="12576" tabRatio="731" activeTab="6" xr2:uid="{00000000-000D-0000-FFFF-FFFF00000000}"/>
  </bookViews>
  <sheets>
    <sheet name="1_BOT" sheetId="10" r:id="rId1"/>
    <sheet name="2_M" sheetId="5" r:id="rId2"/>
    <sheet name="3_X" sheetId="9" r:id="rId3"/>
    <sheet name="4_ReX" sheetId="12" r:id="rId4"/>
    <sheet name="5_TX" sheetId="8" r:id="rId5"/>
    <sheet name="6_PrinX" sheetId="13" r:id="rId6"/>
    <sheet name="7_PrinM" sheetId="14" r:id="rId7"/>
    <sheet name="8_BOT_PC" sheetId="15" r:id="rId8"/>
    <sheet name="9_Trade_Reg" sheetId="16" r:id="rId9"/>
  </sheets>
  <externalReferences>
    <externalReference r:id="rId10"/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4" l="1"/>
  <c r="R42" i="15" l="1"/>
  <c r="Q42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F39" i="15" s="1"/>
  <c r="E37" i="15"/>
  <c r="D37" i="15"/>
  <c r="C37" i="15"/>
  <c r="W36" i="15"/>
  <c r="V36" i="15"/>
  <c r="U36" i="15"/>
  <c r="T36" i="15"/>
  <c r="S36" i="15"/>
  <c r="R36" i="15"/>
  <c r="W33" i="15"/>
  <c r="V33" i="15"/>
  <c r="U33" i="15"/>
  <c r="T33" i="15"/>
  <c r="S33" i="15"/>
  <c r="R33" i="15"/>
  <c r="W30" i="15"/>
  <c r="V30" i="15"/>
  <c r="U30" i="15"/>
  <c r="T30" i="15"/>
  <c r="S30" i="15"/>
  <c r="R30" i="15"/>
  <c r="W27" i="15"/>
  <c r="V27" i="15"/>
  <c r="U27" i="15"/>
  <c r="T27" i="15"/>
  <c r="S27" i="15"/>
  <c r="R27" i="15"/>
  <c r="W24" i="15"/>
  <c r="V24" i="15"/>
  <c r="U24" i="15"/>
  <c r="T24" i="15"/>
  <c r="S24" i="15"/>
  <c r="R24" i="15"/>
  <c r="Q24" i="15"/>
  <c r="W21" i="15"/>
  <c r="V21" i="15"/>
  <c r="U21" i="15"/>
  <c r="T21" i="15"/>
  <c r="S21" i="15"/>
  <c r="R21" i="15"/>
  <c r="Q21" i="15"/>
  <c r="W18" i="15"/>
  <c r="V18" i="15"/>
  <c r="U18" i="15"/>
  <c r="T18" i="15"/>
  <c r="S18" i="15"/>
  <c r="R18" i="15"/>
  <c r="Q18" i="15"/>
  <c r="W15" i="15"/>
  <c r="V15" i="15"/>
  <c r="U15" i="15"/>
  <c r="T15" i="15"/>
  <c r="S15" i="15"/>
  <c r="R15" i="15"/>
  <c r="Q15" i="15"/>
  <c r="W12" i="15"/>
  <c r="V12" i="15"/>
  <c r="U12" i="15"/>
  <c r="T12" i="15"/>
  <c r="S12" i="15"/>
  <c r="R12" i="15"/>
  <c r="Q12" i="15"/>
  <c r="S9" i="15"/>
  <c r="R9" i="15"/>
  <c r="Q9" i="15"/>
  <c r="W6" i="15"/>
  <c r="V6" i="15"/>
  <c r="U6" i="15"/>
  <c r="T6" i="15"/>
  <c r="S6" i="15"/>
  <c r="R6" i="15"/>
  <c r="Q6" i="15"/>
  <c r="F13" i="13"/>
  <c r="E13" i="13"/>
  <c r="D13" i="13"/>
  <c r="C13" i="13"/>
  <c r="B13" i="13"/>
  <c r="V7" i="13"/>
  <c r="U7" i="13"/>
  <c r="T7" i="13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C43" i="14"/>
  <c r="V31" i="14"/>
  <c r="U22" i="14"/>
  <c r="V20" i="14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X28" i="9"/>
  <c r="X29" i="8" s="1"/>
  <c r="W40" i="15" s="1"/>
  <c r="W37" i="15" s="1"/>
  <c r="F27" i="9"/>
  <c r="X27" i="9" s="1"/>
  <c r="X28" i="8" s="1"/>
  <c r="F26" i="9"/>
  <c r="F25" i="9"/>
  <c r="X25" i="9" s="1"/>
  <c r="X26" i="8" s="1"/>
  <c r="X24" i="9"/>
  <c r="R7" i="13" s="1"/>
  <c r="X23" i="9"/>
  <c r="X24" i="8" s="1"/>
  <c r="X22" i="9"/>
  <c r="X23" i="8" s="1"/>
  <c r="X21" i="9"/>
  <c r="X21" i="8" s="1"/>
  <c r="X20" i="9"/>
  <c r="X20" i="8" s="1"/>
  <c r="X19" i="9"/>
  <c r="X19" i="8" s="1"/>
  <c r="X18" i="9"/>
  <c r="X18" i="8" s="1"/>
  <c r="X17" i="9"/>
  <c r="X17" i="8" s="1"/>
  <c r="X16" i="9"/>
  <c r="X16" i="8" s="1"/>
  <c r="X15" i="9"/>
  <c r="X15" i="8" s="1"/>
  <c r="X14" i="9"/>
  <c r="X13" i="9"/>
  <c r="B10" i="10" s="1"/>
  <c r="D10" i="10" s="1"/>
  <c r="X12" i="9"/>
  <c r="B9" i="10" s="1"/>
  <c r="D9" i="10" s="1"/>
  <c r="X11" i="9"/>
  <c r="X11" i="8" s="1"/>
  <c r="X10" i="9"/>
  <c r="B7" i="10" s="1"/>
  <c r="D7" i="10" s="1"/>
  <c r="X9" i="9"/>
  <c r="X9" i="8" s="1"/>
  <c r="X8" i="9"/>
  <c r="X8" i="8" s="1"/>
  <c r="X27" i="5"/>
  <c r="X26" i="5"/>
  <c r="X25" i="5"/>
  <c r="X24" i="5"/>
  <c r="E22" i="10" s="1"/>
  <c r="X23" i="5"/>
  <c r="E21" i="10" s="1"/>
  <c r="X22" i="5"/>
  <c r="E20" i="10" s="1"/>
  <c r="X21" i="5"/>
  <c r="X20" i="5"/>
  <c r="X19" i="5"/>
  <c r="X18" i="5"/>
  <c r="X17" i="5"/>
  <c r="X16" i="5"/>
  <c r="E14" i="10" s="1"/>
  <c r="X15" i="5"/>
  <c r="E13" i="10" s="1"/>
  <c r="X14" i="5"/>
  <c r="E12" i="10" s="1"/>
  <c r="X13" i="5"/>
  <c r="X12" i="5"/>
  <c r="X11" i="5"/>
  <c r="X10" i="5"/>
  <c r="P9" i="5"/>
  <c r="X9" i="5" s="1"/>
  <c r="E7" i="10" s="1"/>
  <c r="X8" i="5"/>
  <c r="E6" i="10" s="1"/>
  <c r="X7" i="5"/>
  <c r="E5" i="10" s="1"/>
  <c r="E25" i="10"/>
  <c r="C25" i="10"/>
  <c r="B25" i="10"/>
  <c r="E24" i="10"/>
  <c r="C24" i="10"/>
  <c r="B24" i="10"/>
  <c r="E23" i="10"/>
  <c r="C23" i="10"/>
  <c r="C22" i="10"/>
  <c r="B22" i="10"/>
  <c r="C21" i="10"/>
  <c r="B21" i="10"/>
  <c r="C20" i="10"/>
  <c r="B20" i="10"/>
  <c r="E19" i="10"/>
  <c r="C19" i="10"/>
  <c r="B19" i="10"/>
  <c r="E18" i="10"/>
  <c r="C18" i="10"/>
  <c r="B18" i="10"/>
  <c r="E17" i="10"/>
  <c r="C17" i="10"/>
  <c r="B17" i="10"/>
  <c r="E16" i="10"/>
  <c r="C16" i="10"/>
  <c r="B16" i="10"/>
  <c r="D16" i="10" s="1"/>
  <c r="E15" i="10"/>
  <c r="C15" i="10"/>
  <c r="B15" i="10"/>
  <c r="B14" i="10"/>
  <c r="D14" i="10" s="1"/>
  <c r="B13" i="10"/>
  <c r="D13" i="10" s="1"/>
  <c r="B12" i="10"/>
  <c r="D12" i="10" s="1"/>
  <c r="E11" i="10"/>
  <c r="B11" i="10"/>
  <c r="D11" i="10" s="1"/>
  <c r="E10" i="10"/>
  <c r="E9" i="10"/>
  <c r="E8" i="10"/>
  <c r="B8" i="10"/>
  <c r="D8" i="10" s="1"/>
  <c r="B6" i="10"/>
  <c r="D6" i="10" s="1"/>
  <c r="B5" i="10"/>
  <c r="D5" i="10" s="1"/>
  <c r="X26" i="9" l="1"/>
  <c r="F27" i="8"/>
  <c r="X13" i="8"/>
  <c r="X12" i="8"/>
  <c r="X22" i="8"/>
  <c r="X25" i="8"/>
  <c r="S40" i="15" s="1"/>
  <c r="S37" i="15" s="1"/>
  <c r="S39" i="15" s="1"/>
  <c r="X10" i="8"/>
  <c r="N39" i="15"/>
  <c r="G39" i="15"/>
  <c r="O39" i="15"/>
  <c r="E39" i="15"/>
  <c r="M39" i="15"/>
  <c r="H39" i="15"/>
  <c r="P39" i="15"/>
  <c r="I39" i="15"/>
  <c r="Q39" i="15"/>
  <c r="J39" i="15"/>
  <c r="R39" i="15"/>
  <c r="C39" i="15"/>
  <c r="K39" i="15"/>
  <c r="D39" i="15"/>
  <c r="L39" i="15"/>
  <c r="V40" i="15"/>
  <c r="T40" i="15"/>
  <c r="T37" i="15" s="1"/>
  <c r="S7" i="13"/>
  <c r="F13" i="10"/>
  <c r="F5" i="10"/>
  <c r="F6" i="10"/>
  <c r="F11" i="10"/>
  <c r="F12" i="10"/>
  <c r="F7" i="10"/>
  <c r="D19" i="10"/>
  <c r="F8" i="10"/>
  <c r="F14" i="10"/>
  <c r="F9" i="10"/>
  <c r="D15" i="10"/>
  <c r="F10" i="10"/>
  <c r="D18" i="10"/>
  <c r="D21" i="10"/>
  <c r="D24" i="10"/>
  <c r="D22" i="10"/>
  <c r="D20" i="10"/>
  <c r="F16" i="10"/>
  <c r="D17" i="10"/>
  <c r="D25" i="10"/>
  <c r="F21" i="10"/>
  <c r="F19" i="10"/>
  <c r="F20" i="10"/>
  <c r="F18" i="10"/>
  <c r="S42" i="15" l="1"/>
  <c r="X27" i="8"/>
  <c r="U40" i="15" s="1"/>
  <c r="U37" i="15" s="1"/>
  <c r="B23" i="10"/>
  <c r="D23" i="10" s="1"/>
  <c r="F23" i="10" s="1"/>
  <c r="V37" i="15"/>
  <c r="F15" i="10"/>
  <c r="F24" i="10"/>
  <c r="F25" i="10"/>
  <c r="F17" i="10"/>
  <c r="F22" i="10"/>
  <c r="T43" i="14"/>
  <c r="U43" i="14"/>
  <c r="W43" i="14"/>
  <c r="V43" i="14"/>
  <c r="T42" i="15" l="1"/>
  <c r="W42" i="15"/>
  <c r="W38" i="15"/>
  <c r="W39" i="15" s="1"/>
  <c r="U38" i="15"/>
  <c r="U39" i="15" s="1"/>
  <c r="U42" i="15"/>
  <c r="T38" i="15"/>
  <c r="T39" i="15" s="1"/>
  <c r="V38" i="15"/>
  <c r="V39" i="15" s="1"/>
  <c r="V4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J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Wood and articles of wood like the door and window frames</t>
        </r>
      </text>
    </comment>
    <comment ref="F24" authorId="0" shapeId="0" xr:uid="{E0354F94-297A-42F6-92E1-66D62ABBBC3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Under query</t>
        </r>
      </text>
    </comment>
    <comment ref="O25" authorId="0" shapeId="0" xr:uid="{00906A83-CF90-43E8-A190-9A9555435CA0}">
      <text>
        <r>
          <rPr>
            <b/>
            <sz val="9"/>
            <color indexed="81"/>
            <rFont val="Tahoma"/>
            <charset val="1"/>
          </rPr>
          <t>Nilima Lal:</t>
        </r>
        <r>
          <rPr>
            <sz val="9"/>
            <color indexed="81"/>
            <rFont val="Tahoma"/>
            <charset val="1"/>
          </rPr>
          <t xml:space="preserve">
Under query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E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other food products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  <author>Ramrakha-FIN</author>
  </authors>
  <commentList>
    <comment ref="A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0201 and 0202</t>
        </r>
      </text>
    </comment>
    <comment ref="A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0203</t>
        </r>
      </text>
    </comment>
    <comment ref="A6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0204</t>
        </r>
      </text>
    </comment>
    <comment ref="A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0207</t>
        </r>
      </text>
    </comment>
    <comment ref="A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0301-0307</t>
        </r>
      </text>
    </comment>
    <comment ref="A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0401 and 0402</t>
        </r>
      </text>
    </comment>
    <comment ref="A10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0403-0410
</t>
        </r>
      </text>
    </comment>
    <comment ref="A11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07</t>
        </r>
      </text>
    </comment>
    <comment ref="A12" authorId="1" shapeId="0" xr:uid="{00000000-0006-0000-0500-000009000000}">
      <text>
        <r>
          <rPr>
            <b/>
            <sz val="9"/>
            <color indexed="81"/>
            <rFont val="Tahoma"/>
            <family val="2"/>
          </rPr>
          <t>Ramrakha-FIN:</t>
        </r>
        <r>
          <rPr>
            <sz val="9"/>
            <color indexed="81"/>
            <rFont val="Tahoma"/>
            <family val="2"/>
          </rPr>
          <t xml:space="preserve">
08</t>
        </r>
      </text>
    </comment>
    <comment ref="A13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0901 and 0902</t>
        </r>
      </text>
    </comment>
    <comment ref="A14" authorId="1" shapeId="0" xr:uid="{00000000-0006-0000-0500-00000B000000}">
      <text>
        <r>
          <rPr>
            <b/>
            <sz val="9"/>
            <color indexed="81"/>
            <rFont val="Tahoma"/>
            <family val="2"/>
          </rPr>
          <t>Ramrakha-FIN: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A15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 and 1102</t>
        </r>
      </text>
    </comment>
    <comment ref="A16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1516</t>
        </r>
      </text>
    </comment>
    <comment ref="A17" authorId="0" shapeId="0" xr:uid="{00000000-0006-0000-05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</t>
        </r>
      </text>
    </comment>
    <comment ref="A18" authorId="0" shapeId="0" xr:uid="{00000000-0006-0000-05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</t>
        </r>
      </text>
    </comment>
    <comment ref="A19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1704</t>
        </r>
      </text>
    </comment>
    <comment ref="A20" authorId="0" shapeId="0" xr:uid="{00000000-0006-0000-0500-00001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</t>
        </r>
      </text>
    </comment>
    <comment ref="A21" authorId="0" shapeId="0" xr:uid="{00000000-0006-0000-0500-00001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2103</t>
        </r>
      </text>
    </comment>
    <comment ref="A22" authorId="0" shapeId="0" xr:uid="{00000000-0006-0000-0500-00001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2105</t>
        </r>
      </text>
    </comment>
    <comment ref="A23" authorId="0" shapeId="0" xr:uid="{00000000-0006-0000-0500-00001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2201 and 2202</t>
        </r>
      </text>
    </comment>
    <comment ref="A24" authorId="0" shapeId="0" xr:uid="{00000000-0006-0000-0500-00001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A25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2208</t>
        </r>
      </text>
    </comment>
    <comment ref="A26" authorId="0" shapeId="0" xr:uid="{00000000-0006-0000-0500-00001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2402 and 2403</t>
        </r>
      </text>
    </comment>
    <comment ref="A27" authorId="0" shapeId="0" xr:uid="{00000000-0006-0000-0500-00001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2523</t>
        </r>
      </text>
    </comment>
    <comment ref="A28" authorId="0" shapeId="0" xr:uid="{00000000-0006-0000-0500-00001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  <comment ref="T28" authorId="0" shapeId="0" xr:uid="{32F713E1-4AF4-4332-814F-6A266601B9A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Under query</t>
        </r>
      </text>
    </comment>
    <comment ref="A29" authorId="0" shapeId="0" xr:uid="{00000000-0006-0000-0500-00001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2711</t>
        </r>
      </text>
    </comment>
    <comment ref="A30" authorId="0" shapeId="0" xr:uid="{00000000-0006-0000-0500-00001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3208 to 3210</t>
        </r>
      </text>
    </comment>
    <comment ref="A31" authorId="0" shapeId="0" xr:uid="{00000000-0006-0000-0500-00001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3808</t>
        </r>
      </text>
    </comment>
    <comment ref="A32" authorId="0" shapeId="0" xr:uid="{00000000-0006-0000-0500-00001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39</t>
        </r>
      </text>
    </comment>
    <comment ref="A33" authorId="1" shapeId="0" xr:uid="{00000000-0006-0000-0500-00001E000000}">
      <text>
        <r>
          <rPr>
            <b/>
            <sz val="9"/>
            <color indexed="81"/>
            <rFont val="Tahoma"/>
            <family val="2"/>
          </rPr>
          <t>Ramrakha-FIN:</t>
        </r>
        <r>
          <rPr>
            <sz val="9"/>
            <color indexed="81"/>
            <rFont val="Tahoma"/>
            <family val="2"/>
          </rPr>
          <t xml:space="preserve">
44</t>
        </r>
      </text>
    </comment>
    <comment ref="A34" authorId="0" shapeId="0" xr:uid="{00000000-0006-0000-0500-00001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4818</t>
        </r>
      </text>
    </comment>
    <comment ref="A35" authorId="0" shapeId="0" xr:uid="{00000000-0006-0000-0500-00002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6810</t>
        </r>
      </text>
    </comment>
    <comment ref="N35" authorId="0" shapeId="0" xr:uid="{00000000-0006-0000-0500-00002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Prefabricated structural components for building or civil engineering of cement, concrete or of artificial stone</t>
        </r>
      </text>
    </comment>
    <comment ref="A36" authorId="0" shapeId="0" xr:uid="{00000000-0006-0000-0500-00002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84</t>
        </r>
      </text>
    </comment>
    <comment ref="N36" authorId="0" shapeId="0" xr:uid="{00000000-0006-0000-0500-00002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Construction works</t>
        </r>
      </text>
    </comment>
    <comment ref="A37" authorId="0" shapeId="0" xr:uid="{00000000-0006-0000-0500-00002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85</t>
        </r>
      </text>
    </comment>
    <comment ref="P37" authorId="0" shapeId="0" xr:uid="{00000000-0006-0000-0500-00002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Electrical apparatus; automatic circuit breakers, for a voltage not exceeding 1000 volts around 15m</t>
        </r>
      </text>
    </comment>
    <comment ref="A38" authorId="0" shapeId="0" xr:uid="{00000000-0006-0000-0500-00002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8703 and 8704</t>
        </r>
      </text>
    </comment>
    <comment ref="P38" authorId="0" shapeId="0" xr:uid="{00000000-0006-0000-0500-00002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Buses and dumpers</t>
        </r>
      </text>
    </comment>
    <comment ref="A39" authorId="0" shapeId="0" xr:uid="{00000000-0006-0000-0500-00002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90
</t>
        </r>
      </text>
    </comment>
    <comment ref="A40" authorId="0" shapeId="0" xr:uid="{00000000-0006-0000-0500-00002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9401 to 9403</t>
        </r>
      </text>
    </comment>
    <comment ref="A41" authorId="0" shapeId="0" xr:uid="{00000000-0006-0000-0500-00002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9406</t>
        </r>
      </text>
    </comment>
    <comment ref="A42" authorId="0" shapeId="0" xr:uid="{00000000-0006-0000-0500-00002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9619</t>
        </r>
      </text>
    </comment>
    <comment ref="A43" authorId="0" shapeId="0" xr:uid="{00000000-0006-0000-0500-00002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These are goods mostly from Australia not identifiied by commodity.  Can be goods donated etc.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M1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Country was given as Japan/Korea.  Breakdown not available so all taken under Korea</t>
        </r>
      </text>
    </comment>
    <comment ref="N1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Country was given as Japan/Korea.  Breakdown not available so all taken under Korea</t>
        </r>
      </text>
    </comment>
    <comment ref="A37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Reexports of fuel</t>
        </r>
      </text>
    </comment>
  </commentList>
</comments>
</file>

<file path=xl/sharedStrings.xml><?xml version="1.0" encoding="utf-8"?>
<sst xmlns="http://schemas.openxmlformats.org/spreadsheetml/2006/main" count="561" uniqueCount="212">
  <si>
    <t>Total</t>
  </si>
  <si>
    <t>I</t>
  </si>
  <si>
    <t>III</t>
  </si>
  <si>
    <t>Prepared foodstuffs, beverages, spirits &amp; tobacco</t>
  </si>
  <si>
    <t>Wood, cork &amp; articles thereof &amp; plaiting material</t>
  </si>
  <si>
    <t>V</t>
  </si>
  <si>
    <t>VI</t>
  </si>
  <si>
    <t>Chemicals and allied products</t>
  </si>
  <si>
    <t>VIII</t>
  </si>
  <si>
    <t>Raw hides, skins, leather articles &amp; travel goods</t>
  </si>
  <si>
    <t>X</t>
  </si>
  <si>
    <t>XI</t>
  </si>
  <si>
    <t>XIV</t>
  </si>
  <si>
    <t>XIX</t>
  </si>
  <si>
    <t>XV</t>
  </si>
  <si>
    <t>XVIII</t>
  </si>
  <si>
    <t>XXII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</si>
  <si>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</si>
  <si>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</si>
  <si>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</si>
  <si>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</si>
  <si>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</si>
  <si>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</si>
  <si>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</si>
  <si>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</si>
  <si>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</si>
  <si>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</si>
  <si>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</si>
  <si>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</si>
  <si>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</si>
  <si>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</si>
  <si>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</si>
  <si>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</si>
  <si>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</si>
  <si>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</si>
  <si>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</si>
  <si>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</si>
  <si>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</si>
  <si>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99</t>
  </si>
  <si>
    <t>II</t>
  </si>
  <si>
    <t>IV</t>
  </si>
  <si>
    <t>VII</t>
  </si>
  <si>
    <t>IX</t>
  </si>
  <si>
    <t>XII</t>
  </si>
  <si>
    <t>XIII</t>
  </si>
  <si>
    <t>XVI</t>
  </si>
  <si>
    <t>XVII</t>
  </si>
  <si>
    <t>XX</t>
  </si>
  <si>
    <t>XXI</t>
  </si>
  <si>
    <t>Live animals: animal products</t>
  </si>
  <si>
    <t>Vegetable products</t>
  </si>
  <si>
    <t>Animal or vegetable oils &amp; fats</t>
  </si>
  <si>
    <t>Mineral products</t>
  </si>
  <si>
    <t>Plastic, rubber &amp; articles thereof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</si>
  <si>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</si>
  <si>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</si>
  <si>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</si>
  <si>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</si>
  <si>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</si>
  <si>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</si>
  <si>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</si>
  <si>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</si>
  <si>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</si>
  <si>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</si>
  <si>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</si>
  <si>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</si>
  <si>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>Others</t>
  </si>
  <si>
    <r>
      <t>HS Sections</t>
    </r>
    <r>
      <rPr>
        <b/>
        <sz val="10"/>
        <rFont val="Symbol"/>
        <family val="1"/>
        <charset val="2"/>
      </rPr>
      <t>®</t>
    </r>
  </si>
  <si>
    <t>Table 2</t>
  </si>
  <si>
    <t>Raw hides, skins, leather articles thereof &amp; travel goods</t>
  </si>
  <si>
    <t>Table 5</t>
  </si>
  <si>
    <t>Exports</t>
  </si>
  <si>
    <t>Imports</t>
  </si>
  <si>
    <t xml:space="preserve"> </t>
  </si>
  <si>
    <t>Table 1</t>
  </si>
  <si>
    <t>BALANCE OF TRADE - ALL  ITEMS</t>
  </si>
  <si>
    <t>Exports FOB</t>
  </si>
  <si>
    <t xml:space="preserve">Imports CIF </t>
  </si>
  <si>
    <t>Trade Balance</t>
  </si>
  <si>
    <t>Period</t>
  </si>
  <si>
    <t>Re-exports</t>
  </si>
  <si>
    <t>Surplus(+) /   Deficit(-)</t>
  </si>
  <si>
    <t>Table 3</t>
  </si>
  <si>
    <t>Table 4</t>
  </si>
  <si>
    <t>Table 6</t>
  </si>
  <si>
    <t>Commodity</t>
  </si>
  <si>
    <t>Table 7</t>
  </si>
  <si>
    <t>PRINCIPAL IMPORTS</t>
  </si>
  <si>
    <t>Other Imports</t>
  </si>
  <si>
    <t>Table 8</t>
  </si>
  <si>
    <t>BALANCE OF TRADE BY MAJOR PARTNER COUNTRIES</t>
  </si>
  <si>
    <t>COUNTRY</t>
  </si>
  <si>
    <t>Australia</t>
  </si>
  <si>
    <t>Balance</t>
  </si>
  <si>
    <t>Fiji</t>
  </si>
  <si>
    <t>New Zealand</t>
  </si>
  <si>
    <t xml:space="preserve">TOTAL </t>
  </si>
  <si>
    <t>Table 9</t>
  </si>
  <si>
    <t>TRADE BY REGION</t>
  </si>
  <si>
    <t>Africa</t>
  </si>
  <si>
    <t>The Americas</t>
  </si>
  <si>
    <t>Asia</t>
  </si>
  <si>
    <t>Europe</t>
  </si>
  <si>
    <t>Oceania</t>
  </si>
  <si>
    <t>Total imports</t>
  </si>
  <si>
    <t>Notes:</t>
  </si>
  <si>
    <t>AUD 000</t>
  </si>
  <si>
    <t>Periods</t>
  </si>
  <si>
    <t>Phosphate</t>
  </si>
  <si>
    <t>Prefabricated buildings</t>
  </si>
  <si>
    <t>98-99</t>
  </si>
  <si>
    <t xml:space="preserve">AUD 000 </t>
  </si>
  <si>
    <t>Milk and cream whether or not concentrated or sweetened</t>
  </si>
  <si>
    <t>Edible vegetables</t>
  </si>
  <si>
    <t>Wheat or meslin flour and cereal flours</t>
  </si>
  <si>
    <t>Animal or vegetable fats &amp; oils</t>
  </si>
  <si>
    <t>Edible preparation of meat, fish, crustaceans etc</t>
  </si>
  <si>
    <t>Mineral and aerated waters including sweetened or flavoured</t>
  </si>
  <si>
    <t>Beer made from malt</t>
  </si>
  <si>
    <t>Spirit beverage</t>
  </si>
  <si>
    <t>Cigars, cigarettes and tobacco</t>
  </si>
  <si>
    <t>na</t>
  </si>
  <si>
    <t>The erratic movement in domestic exports is due to phosphate, which is the major commodity exported.</t>
  </si>
  <si>
    <t>Data on re-exports are only available from 2013</t>
  </si>
  <si>
    <t>The high imports in 2013 and 2014 is due to the import of prefabricated buildings</t>
  </si>
  <si>
    <t>of which PICTs</t>
  </si>
  <si>
    <t>Data source: Partner countries and Enterprises</t>
  </si>
  <si>
    <t>India</t>
  </si>
  <si>
    <t>Philippines</t>
  </si>
  <si>
    <t>South Korea</t>
  </si>
  <si>
    <t>Thailand</t>
  </si>
  <si>
    <t>Iran</t>
  </si>
  <si>
    <t>Pakistan</t>
  </si>
  <si>
    <t>Taiwan</t>
  </si>
  <si>
    <t>Japan</t>
  </si>
  <si>
    <t>PRINCIPAL EXPORTS</t>
  </si>
  <si>
    <t>Total exports and reexports</t>
  </si>
  <si>
    <r>
      <t>Other exports</t>
    </r>
    <r>
      <rPr>
        <b/>
        <sz val="12"/>
        <rFont val="Times New Roman"/>
        <family val="1"/>
      </rPr>
      <t xml:space="preserve">  </t>
    </r>
  </si>
  <si>
    <t xml:space="preserve">Reexports </t>
  </si>
  <si>
    <t>Fuel</t>
  </si>
  <si>
    <t>The erratic movement in exports is due to phosphate.</t>
  </si>
  <si>
    <t>Data on imports sourced from partner countries in 2005 seem to be underreported.</t>
  </si>
  <si>
    <t>Includes exports and re-exports</t>
  </si>
  <si>
    <t>Since the source used is partner country data, the reporting by country of origin and country of destination does not hold true for this table</t>
  </si>
  <si>
    <t>Edible fruit and nuts fresh, chilled or dried; peel of citrus fruit or melons</t>
  </si>
  <si>
    <t>Rice</t>
  </si>
  <si>
    <t>Wood and articles of wood; wood charcoal</t>
  </si>
  <si>
    <t>Electrical machinery and equipment and parts thereof</t>
  </si>
  <si>
    <t xml:space="preserve">Exports </t>
  </si>
  <si>
    <t>The erratic movement in exports is due to phosphate</t>
  </si>
  <si>
    <t>IMPORTS BY HS SECTIONS</t>
  </si>
  <si>
    <t>EXPORTS BY HS SECTIONS</t>
  </si>
  <si>
    <t>Excludes re-exports</t>
  </si>
  <si>
    <t>RE-EXPORTS BY HS SECTIONS</t>
  </si>
  <si>
    <t>TOTAL EXPORTS BY HS SECTIONS</t>
  </si>
  <si>
    <t>Refer to Table 6 for reasons on the increase in imports from 2013.</t>
  </si>
  <si>
    <t>Data for 2016 available up till October</t>
  </si>
  <si>
    <t>Meat of bovine animals, fresh, chilled or frozen</t>
  </si>
  <si>
    <t>Meat of swine animals, fresh, chilled or frozen</t>
  </si>
  <si>
    <t>Meat of sheep or goat, fresh, chilled or frozen</t>
  </si>
  <si>
    <t>Meat and edible offal of poultry, fresh, chilled or frozen</t>
  </si>
  <si>
    <t>Fish and crustaceans</t>
  </si>
  <si>
    <t>Dairy products excluding milk and cream</t>
  </si>
  <si>
    <t>Coffee, coffee husks etc, substitutes with coffee and tea</t>
  </si>
  <si>
    <t>Cane or beet sugar</t>
  </si>
  <si>
    <t>Sugar confectionery (including white chocolate), not
containing cocoa</t>
  </si>
  <si>
    <t>Bread, pastry cakes etc: comm wafers, empty caps etc</t>
  </si>
  <si>
    <t>Sauces</t>
  </si>
  <si>
    <t>Ice cream and other edible ice, whether or not containing
cocoa</t>
  </si>
  <si>
    <t>Portland cement</t>
  </si>
  <si>
    <t>Petroleum oils</t>
  </si>
  <si>
    <t>Paints and varnishes</t>
  </si>
  <si>
    <t>Insecticides, rodenticides, fungicides etc, retail</t>
  </si>
  <si>
    <t>Plastics and articles thereof</t>
  </si>
  <si>
    <t>Toilet paper, paper tissues, towels, napkins etc</t>
  </si>
  <si>
    <t>Articles of cement, of concrete or of artificial stone</t>
  </si>
  <si>
    <t>Machinery and mechanical appliances</t>
  </si>
  <si>
    <t>Public-transport type passenger motor vehicles and motor cars &amp; vehicles for transporting persons</t>
  </si>
  <si>
    <t>Optical, photographic, cinematographic, measuring, checking, precision, medical or surgical instruments and apparatus</t>
  </si>
  <si>
    <t>Sanitary towels and tampons, napkins and napkin Liners, of wadding</t>
  </si>
  <si>
    <t>Data source: Mirror Statistics and Enterprises</t>
  </si>
  <si>
    <t xml:space="preserve">The unusual large Other Imports category contains many commodities with values contributing less than 0.5% to total imports.   </t>
  </si>
  <si>
    <t>Other Countries</t>
  </si>
  <si>
    <t xml:space="preserve">The unusual large Other Imports category contains special transactions e.g. donations/aid and commodities not classified according to trade nes and many commodities with values contributing less than 0.5% to total imports.   May contain rice, as well as beer traded by enterprises who want confidentiality exercised. </t>
  </si>
  <si>
    <t>Classification used: HS 2017 from 2017</t>
  </si>
  <si>
    <t>Furniture</t>
  </si>
  <si>
    <t>Petroleum gases</t>
  </si>
  <si>
    <t>HS Code</t>
  </si>
  <si>
    <t>0201 and 0202</t>
  </si>
  <si>
    <t>0203</t>
  </si>
  <si>
    <t>0204</t>
  </si>
  <si>
    <t>0207</t>
  </si>
  <si>
    <t>0301 - 0307</t>
  </si>
  <si>
    <t>0401 and 0402</t>
  </si>
  <si>
    <t>0403 - 0410</t>
  </si>
  <si>
    <t>07</t>
  </si>
  <si>
    <t>08</t>
  </si>
  <si>
    <t>0901 and 0902</t>
  </si>
  <si>
    <t>1006</t>
  </si>
  <si>
    <t>1101 and 1102</t>
  </si>
  <si>
    <t>1516</t>
  </si>
  <si>
    <t>16</t>
  </si>
  <si>
    <t>1701</t>
  </si>
  <si>
    <t>1704</t>
  </si>
  <si>
    <t>1905</t>
  </si>
  <si>
    <t>2103</t>
  </si>
  <si>
    <t>2105</t>
  </si>
  <si>
    <t>2201 and 2202</t>
  </si>
  <si>
    <t>2402 and 2403</t>
  </si>
  <si>
    <t>3208 to 3210</t>
  </si>
  <si>
    <t>8703 and 8704</t>
  </si>
  <si>
    <t>9401 to 9403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</si>
</sst>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#,##0.0"/>
    <numFmt numFmtId="167" formatCode="0.0"/>
    <numFmt numFmtId="168" formatCode="0.000"/>
    <numFmt numFmtId="169" formatCode="0.0%"/>
    <numFmt numFmtId="170" formatCode="#,##0_ ;\-#,##0\ "/>
  </numFmts>
  <fonts count="4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Symbol"/>
      <family val="1"/>
      <charset val="2"/>
    </font>
    <font>
      <b/>
      <sz val="1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0"/>
      <color rgb="FF000000"/>
      <name val="Times New Roman"/>
      <family val="1"/>
    </font>
    <font>
      <b/>
      <sz val="7"/>
      <name val="Times New Roman"/>
      <family val="1"/>
    </font>
    <font>
      <sz val="12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8">
    <xf numFmtId="0" fontId="0" fillId="0" borderId="0" xfId="0"/>
    <xf numFmtId="0" fontId="3" fillId="2" borderId="1" xfId="0" applyFont="1" applyFill="1" applyBorder="1"/>
    <xf numFmtId="3" fontId="10" fillId="2" borderId="1" xfId="0" applyNumberFormat="1" applyFont="1" applyFill="1" applyBorder="1"/>
    <xf numFmtId="0" fontId="17" fillId="2" borderId="1" xfId="0" applyFont="1" applyFill="1" applyBorder="1"/>
    <xf numFmtId="3" fontId="25" fillId="2" borderId="1" xfId="0" applyNumberFormat="1" applyFont="1" applyFill="1" applyBorder="1"/>
    <xf numFmtId="0" fontId="20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left"/>
    </xf>
    <xf numFmtId="3" fontId="25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/>
    <xf numFmtId="3" fontId="4" fillId="2" borderId="1" xfId="0" applyNumberFormat="1" applyFont="1" applyFill="1" applyBorder="1"/>
    <xf numFmtId="0" fontId="17" fillId="2" borderId="1" xfId="0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/>
    <xf numFmtId="3" fontId="3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3" fontId="3" fillId="2" borderId="1" xfId="0" applyNumberFormat="1" applyFont="1" applyFill="1" applyBorder="1"/>
    <xf numFmtId="0" fontId="17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/>
    </xf>
    <xf numFmtId="0" fontId="16" fillId="2" borderId="1" xfId="0" applyFont="1" applyFill="1" applyBorder="1"/>
    <xf numFmtId="0" fontId="8" fillId="2" borderId="1" xfId="0" applyFont="1" applyFill="1" applyBorder="1"/>
    <xf numFmtId="3" fontId="10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 wrapText="1"/>
    </xf>
    <xf numFmtId="3" fontId="17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27" fillId="2" borderId="1" xfId="0" applyFont="1" applyFill="1" applyBorder="1"/>
    <xf numFmtId="3" fontId="19" fillId="2" borderId="1" xfId="0" applyNumberFormat="1" applyFont="1" applyFill="1" applyBorder="1" applyAlignment="1">
      <alignment horizontal="left"/>
    </xf>
    <xf numFmtId="3" fontId="3" fillId="2" borderId="1" xfId="1" applyNumberFormat="1" applyFont="1" applyFill="1" applyBorder="1" applyAlignment="1">
      <alignment horizontal="right" wrapText="1"/>
    </xf>
    <xf numFmtId="0" fontId="17" fillId="2" borderId="5" xfId="0" applyFont="1" applyFill="1" applyBorder="1" applyAlignment="1">
      <alignment vertical="top"/>
    </xf>
    <xf numFmtId="0" fontId="27" fillId="2" borderId="12" xfId="0" applyFont="1" applyFill="1" applyBorder="1" applyAlignment="1">
      <alignment vertical="top"/>
    </xf>
    <xf numFmtId="0" fontId="27" fillId="2" borderId="4" xfId="0" applyFont="1" applyFill="1" applyBorder="1" applyAlignment="1">
      <alignment vertical="top"/>
    </xf>
    <xf numFmtId="0" fontId="1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9" fillId="2" borderId="1" xfId="0" applyNumberFormat="1" applyFont="1" applyFill="1" applyBorder="1"/>
    <xf numFmtId="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27" fillId="2" borderId="6" xfId="0" applyFont="1" applyFill="1" applyBorder="1" applyAlignment="1">
      <alignment horizontal="right" vertical="center" wrapText="1" indent="2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3" fillId="2" borderId="1" xfId="0" applyNumberFormat="1" applyFont="1" applyFill="1" applyBorder="1"/>
    <xf numFmtId="49" fontId="3" fillId="2" borderId="1" xfId="0" applyNumberFormat="1" applyFont="1" applyFill="1" applyBorder="1"/>
    <xf numFmtId="1" fontId="10" fillId="2" borderId="2" xfId="0" applyNumberFormat="1" applyFont="1" applyFill="1" applyBorder="1"/>
    <xf numFmtId="1" fontId="10" fillId="2" borderId="2" xfId="0" applyNumberFormat="1" applyFont="1" applyFill="1" applyBorder="1" applyAlignment="1">
      <alignment horizontal="right"/>
    </xf>
    <xf numFmtId="165" fontId="29" fillId="2" borderId="1" xfId="1" applyNumberFormat="1" applyFont="1" applyFill="1" applyBorder="1" applyAlignment="1">
      <alignment horizontal="right" wrapText="1"/>
    </xf>
    <xf numFmtId="165" fontId="26" fillId="2" borderId="1" xfId="1" applyNumberFormat="1" applyFont="1" applyFill="1" applyBorder="1"/>
    <xf numFmtId="165" fontId="3" fillId="2" borderId="1" xfId="0" applyNumberFormat="1" applyFont="1" applyFill="1" applyBorder="1"/>
    <xf numFmtId="0" fontId="25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right" wrapText="1"/>
    </xf>
    <xf numFmtId="1" fontId="10" fillId="2" borderId="1" xfId="0" applyNumberFormat="1" applyFont="1" applyFill="1" applyBorder="1" applyAlignment="1">
      <alignment horizontal="left" wrapText="1"/>
    </xf>
    <xf numFmtId="0" fontId="13" fillId="2" borderId="1" xfId="0" applyFont="1" applyFill="1" applyBorder="1"/>
    <xf numFmtId="0" fontId="21" fillId="2" borderId="1" xfId="0" applyFont="1" applyFill="1" applyBorder="1"/>
    <xf numFmtId="3" fontId="21" fillId="2" borderId="1" xfId="0" applyNumberFormat="1" applyFont="1" applyFill="1" applyBorder="1"/>
    <xf numFmtId="0" fontId="21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horizontal="right"/>
    </xf>
    <xf numFmtId="3" fontId="13" fillId="2" borderId="1" xfId="1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165" fontId="13" fillId="2" borderId="1" xfId="1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vertical="center" wrapText="1"/>
    </xf>
    <xf numFmtId="0" fontId="31" fillId="2" borderId="0" xfId="0" applyFont="1" applyFill="1"/>
    <xf numFmtId="3" fontId="32" fillId="2" borderId="1" xfId="0" applyNumberFormat="1" applyFont="1" applyFill="1" applyBorder="1" applyAlignment="1">
      <alignment vertical="center" wrapText="1"/>
    </xf>
    <xf numFmtId="0" fontId="3" fillId="2" borderId="1" xfId="2" applyFont="1" applyFill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30" fillId="2" borderId="1" xfId="0" applyFont="1" applyFill="1" applyBorder="1" applyAlignment="1">
      <alignment vertical="top"/>
    </xf>
    <xf numFmtId="0" fontId="33" fillId="2" borderId="10" xfId="0" applyFont="1" applyFill="1" applyBorder="1" applyAlignment="1">
      <alignment horizontal="center"/>
    </xf>
    <xf numFmtId="0" fontId="8" fillId="2" borderId="5" xfId="0" applyFont="1" applyFill="1" applyBorder="1" applyAlignment="1">
      <alignment vertical="top"/>
    </xf>
    <xf numFmtId="0" fontId="34" fillId="2" borderId="1" xfId="0" applyFont="1" applyFill="1" applyBorder="1"/>
    <xf numFmtId="3" fontId="34" fillId="2" borderId="1" xfId="0" applyNumberFormat="1" applyFont="1" applyFill="1" applyBorder="1"/>
    <xf numFmtId="3" fontId="16" fillId="2" borderId="1" xfId="0" applyNumberFormat="1" applyFont="1" applyFill="1" applyBorder="1"/>
    <xf numFmtId="0" fontId="35" fillId="2" borderId="1" xfId="0" applyFont="1" applyFill="1" applyBorder="1"/>
    <xf numFmtId="3" fontId="35" fillId="2" borderId="1" xfId="0" applyNumberFormat="1" applyFont="1" applyFill="1" applyBorder="1"/>
    <xf numFmtId="0" fontId="36" fillId="2" borderId="1" xfId="0" applyFont="1" applyFill="1" applyBorder="1"/>
    <xf numFmtId="0" fontId="31" fillId="2" borderId="3" xfId="0" applyFont="1" applyFill="1" applyBorder="1"/>
    <xf numFmtId="3" fontId="3" fillId="0" borderId="1" xfId="0" applyNumberFormat="1" applyFont="1" applyBorder="1" applyAlignment="1">
      <alignment horizontal="right"/>
    </xf>
    <xf numFmtId="166" fontId="10" fillId="2" borderId="1" xfId="0" applyNumberFormat="1" applyFont="1" applyFill="1" applyBorder="1"/>
    <xf numFmtId="167" fontId="10" fillId="2" borderId="1" xfId="0" applyNumberFormat="1" applyFont="1" applyFill="1" applyBorder="1"/>
    <xf numFmtId="3" fontId="16" fillId="2" borderId="7" xfId="0" applyNumberFormat="1" applyFont="1" applyFill="1" applyBorder="1"/>
    <xf numFmtId="3" fontId="16" fillId="2" borderId="3" xfId="0" applyNumberFormat="1" applyFont="1" applyFill="1" applyBorder="1"/>
    <xf numFmtId="0" fontId="8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3" fontId="3" fillId="2" borderId="1" xfId="0" quotePrefix="1" applyNumberFormat="1" applyFont="1" applyFill="1" applyBorder="1" applyAlignment="1">
      <alignment horizontal="right" wrapText="1"/>
    </xf>
    <xf numFmtId="0" fontId="3" fillId="2" borderId="1" xfId="0" quotePrefix="1" applyFont="1" applyFill="1" applyBorder="1" applyAlignment="1">
      <alignment horizontal="right" wrapText="1"/>
    </xf>
    <xf numFmtId="0" fontId="3" fillId="2" borderId="1" xfId="0" quotePrefix="1" applyFont="1" applyFill="1" applyBorder="1" applyAlignment="1">
      <alignment horizontal="right"/>
    </xf>
    <xf numFmtId="0" fontId="31" fillId="2" borderId="1" xfId="0" quotePrefix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wrapText="1"/>
    </xf>
    <xf numFmtId="0" fontId="31" fillId="2" borderId="1" xfId="0" applyFont="1" applyFill="1" applyBorder="1" applyAlignment="1">
      <alignment horizontal="right" vertical="center" wrapText="1"/>
    </xf>
    <xf numFmtId="0" fontId="31" fillId="2" borderId="3" xfId="0" applyFont="1" applyFill="1" applyBorder="1" applyAlignment="1">
      <alignment horizontal="right"/>
    </xf>
    <xf numFmtId="0" fontId="31" fillId="2" borderId="0" xfId="0" applyFont="1" applyFill="1" applyAlignment="1">
      <alignment horizontal="right"/>
    </xf>
    <xf numFmtId="0" fontId="10" fillId="0" borderId="1" xfId="0" applyFont="1" applyBorder="1"/>
    <xf numFmtId="0" fontId="1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3" fillId="0" borderId="1" xfId="0" applyNumberFormat="1" applyFont="1" applyBorder="1"/>
    <xf numFmtId="3" fontId="17" fillId="0" borderId="1" xfId="0" applyNumberFormat="1" applyFont="1" applyBorder="1"/>
    <xf numFmtId="0" fontId="34" fillId="0" borderId="1" xfId="0" applyFont="1" applyBorder="1"/>
    <xf numFmtId="0" fontId="35" fillId="0" borderId="1" xfId="0" applyFont="1" applyBorder="1"/>
    <xf numFmtId="1" fontId="10" fillId="0" borderId="2" xfId="0" applyNumberFormat="1" applyFont="1" applyBorder="1" applyAlignment="1">
      <alignment horizontal="right"/>
    </xf>
    <xf numFmtId="9" fontId="34" fillId="2" borderId="1" xfId="14" applyFont="1" applyFill="1" applyBorder="1"/>
    <xf numFmtId="9" fontId="10" fillId="2" borderId="1" xfId="14" applyFont="1" applyFill="1" applyBorder="1"/>
    <xf numFmtId="169" fontId="10" fillId="2" borderId="1" xfId="14" applyNumberFormat="1" applyFont="1" applyFill="1" applyBorder="1"/>
    <xf numFmtId="9" fontId="3" fillId="2" borderId="1" xfId="14" applyFont="1" applyFill="1" applyBorder="1"/>
    <xf numFmtId="167" fontId="3" fillId="2" borderId="1" xfId="0" applyNumberFormat="1" applyFont="1" applyFill="1" applyBorder="1"/>
    <xf numFmtId="0" fontId="3" fillId="0" borderId="1" xfId="0" applyFont="1" applyBorder="1"/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168" fontId="19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3" fontId="3" fillId="2" borderId="1" xfId="1" applyNumberFormat="1" applyFont="1" applyFill="1" applyBorder="1" applyAlignment="1">
      <alignment horizontal="right"/>
    </xf>
    <xf numFmtId="3" fontId="3" fillId="2" borderId="1" xfId="1" applyNumberFormat="1" applyFont="1" applyFill="1" applyBorder="1"/>
    <xf numFmtId="3" fontId="10" fillId="2" borderId="1" xfId="1" applyNumberFormat="1" applyFont="1" applyFill="1" applyBorder="1"/>
    <xf numFmtId="3" fontId="10" fillId="0" borderId="1" xfId="1" applyNumberFormat="1" applyFont="1" applyFill="1" applyBorder="1"/>
    <xf numFmtId="3" fontId="3" fillId="0" borderId="1" xfId="1" applyNumberFormat="1" applyFont="1" applyBorder="1" applyAlignment="1">
      <alignment horizontal="right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2" borderId="1" xfId="1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3" fontId="10" fillId="0" borderId="1" xfId="1" applyNumberFormat="1" applyFont="1" applyFill="1" applyBorder="1" applyAlignment="1"/>
    <xf numFmtId="0" fontId="17" fillId="0" borderId="1" xfId="0" applyFont="1" applyBorder="1"/>
    <xf numFmtId="165" fontId="17" fillId="0" borderId="1" xfId="1" applyNumberFormat="1" applyFont="1" applyFill="1" applyBorder="1"/>
    <xf numFmtId="0" fontId="3" fillId="0" borderId="1" xfId="2" applyFont="1" applyBorder="1" applyAlignment="1">
      <alignment wrapText="1"/>
    </xf>
    <xf numFmtId="43" fontId="17" fillId="0" borderId="1" xfId="1" applyFont="1" applyFill="1" applyBorder="1"/>
    <xf numFmtId="170" fontId="4" fillId="0" borderId="1" xfId="1" applyNumberFormat="1" applyFont="1" applyFill="1" applyBorder="1" applyAlignment="1">
      <alignment horizontal="right"/>
    </xf>
    <xf numFmtId="170" fontId="4" fillId="2" borderId="1" xfId="1" applyNumberFormat="1" applyFont="1" applyFill="1" applyBorder="1" applyAlignment="1">
      <alignment horizontal="right"/>
    </xf>
    <xf numFmtId="0" fontId="19" fillId="2" borderId="2" xfId="0" applyFont="1" applyFill="1" applyBorder="1"/>
    <xf numFmtId="0" fontId="27" fillId="2" borderId="7" xfId="0" applyFont="1" applyFill="1" applyBorder="1"/>
    <xf numFmtId="0" fontId="27" fillId="2" borderId="3" xfId="0" applyFont="1" applyFill="1" applyBorder="1"/>
    <xf numFmtId="0" fontId="17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right" vertical="center" wrapText="1"/>
    </xf>
    <xf numFmtId="0" fontId="27" fillId="2" borderId="10" xfId="0" applyFont="1" applyFill="1" applyBorder="1"/>
    <xf numFmtId="0" fontId="0" fillId="2" borderId="7" xfId="0" applyFill="1" applyBorder="1"/>
    <xf numFmtId="0" fontId="0" fillId="2" borderId="3" xfId="0" applyFill="1" applyBorder="1"/>
    <xf numFmtId="0" fontId="4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37" fillId="2" borderId="7" xfId="0" applyFont="1" applyFill="1" applyBorder="1"/>
    <xf numFmtId="0" fontId="37" fillId="2" borderId="3" xfId="0" applyFont="1" applyFill="1" applyBorder="1"/>
    <xf numFmtId="0" fontId="8" fillId="2" borderId="5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28" fillId="2" borderId="7" xfId="0" applyFont="1" applyFill="1" applyBorder="1"/>
    <xf numFmtId="0" fontId="28" fillId="2" borderId="3" xfId="0" applyFont="1" applyFill="1" applyBorder="1"/>
    <xf numFmtId="0" fontId="4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4" fillId="2" borderId="7" xfId="0" applyFont="1" applyFill="1" applyBorder="1"/>
    <xf numFmtId="0" fontId="24" fillId="2" borderId="3" xfId="0" applyFont="1" applyFill="1" applyBorder="1"/>
    <xf numFmtId="0" fontId="24" fillId="2" borderId="1" xfId="0" applyFont="1" applyFill="1" applyBorder="1"/>
    <xf numFmtId="0" fontId="8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1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9" fillId="2" borderId="1" xfId="0" applyFont="1" applyFill="1" applyBorder="1"/>
    <xf numFmtId="0" fontId="10" fillId="2" borderId="1" xfId="0" applyFont="1" applyFill="1" applyBorder="1" applyAlignment="1">
      <alignment vertical="top"/>
    </xf>
    <xf numFmtId="3" fontId="19" fillId="2" borderId="1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9" fillId="2" borderId="2" xfId="0" applyFont="1" applyFill="1" applyBorder="1" applyAlignment="1">
      <alignment wrapText="1"/>
    </xf>
    <xf numFmtId="0" fontId="19" fillId="2" borderId="7" xfId="0" applyFont="1" applyFill="1" applyBorder="1" applyAlignment="1">
      <alignment wrapText="1"/>
    </xf>
    <xf numFmtId="0" fontId="19" fillId="2" borderId="3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9" fillId="2" borderId="7" xfId="0" applyFont="1" applyFill="1" applyBorder="1"/>
    <xf numFmtId="0" fontId="19" fillId="2" borderId="3" xfId="0" applyFont="1" applyFill="1" applyBorder="1"/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</cellXfs>
  <cellStyles count="15">
    <cellStyle name="Comma" xfId="1" builtinId="3"/>
    <cellStyle name="Comma 2" xfId="3" xr:uid="{00000000-0005-0000-0000-000001000000}"/>
    <cellStyle name="Comma 2 2" xfId="12" xr:uid="{00000000-0005-0000-0000-000002000000}"/>
    <cellStyle name="Comma 3" xfId="11" xr:uid="{00000000-0005-0000-0000-000003000000}"/>
    <cellStyle name="Comma 4" xfId="4" xr:uid="{00000000-0005-0000-0000-000004000000}"/>
    <cellStyle name="Comma 4 2" xfId="13" xr:uid="{00000000-0005-0000-0000-000005000000}"/>
    <cellStyle name="Normal" xfId="0" builtinId="0"/>
    <cellStyle name="Normal 10" xfId="5" xr:uid="{00000000-0005-0000-0000-000007000000}"/>
    <cellStyle name="Normal 2" xfId="6" xr:uid="{00000000-0005-0000-0000-000008000000}"/>
    <cellStyle name="Normal 3" xfId="7" xr:uid="{00000000-0005-0000-0000-000009000000}"/>
    <cellStyle name="Normal 3 2" xfId="8" xr:uid="{00000000-0005-0000-0000-00000A000000}"/>
    <cellStyle name="Normal 4" xfId="9" xr:uid="{00000000-0005-0000-0000-00000B000000}"/>
    <cellStyle name="Normal 7" xfId="10" xr:uid="{00000000-0005-0000-0000-00000C000000}"/>
    <cellStyle name="Normal_Exp_SITC1_Cty" xfId="2" xr:uid="{00000000-0005-0000-0000-00000D000000}"/>
    <cellStyle name="Percent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ixi.Thoma\Documents\Ramrakha\Economic%20Statistics\IMTS\Release%20tables\2023\IMTS%20Release%20Tables%20with%20Charts%202002-2022_01May2023.xlsx" TargetMode="External"/><Relationship Id="rId1" Type="http://schemas.openxmlformats.org/officeDocument/2006/relationships/externalLinkPath" Target="/Users/Trixi.Thoma/Documents/Ramrakha/Economic%20Statistics/IMTS/Release%20tables/2023/IMTS%20Release%20Tables%20with%20Charts%202002-2022_01May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ixi.Thoma\Documents\Ramrakha\Stats%20Administration%20File\Data%20request\Amelia\IMTS%20Release%20Tables%20with%20Charts%202002-2022_01May2023.xlsx" TargetMode="External"/><Relationship Id="rId1" Type="http://schemas.openxmlformats.org/officeDocument/2006/relationships/externalLinkPath" Target="/Users/Trixi.Thoma/Documents/Ramrakha/Stats%20Administration%20File/Data%20request/Amelia/IMTS%20Release%20Tables%20with%20Charts%202002-2022_01Ma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_BOT"/>
      <sheetName val="2_M"/>
      <sheetName val="3_X"/>
      <sheetName val="4_ReX"/>
      <sheetName val="5_TX"/>
      <sheetName val="7_PrinM"/>
      <sheetName val="6_PrinX"/>
      <sheetName val="8_BOT_PC"/>
      <sheetName val="9_Trade_Reg"/>
    </sheetNames>
    <sheetDataSet>
      <sheetData sheetId="0"/>
      <sheetData sheetId="1"/>
      <sheetData sheetId="2">
        <row r="18">
          <cell r="X18">
            <v>68934</v>
          </cell>
        </row>
        <row r="19">
          <cell r="X19">
            <v>47943</v>
          </cell>
        </row>
        <row r="20">
          <cell r="X20">
            <v>22810</v>
          </cell>
        </row>
        <row r="21">
          <cell r="X21">
            <v>11882</v>
          </cell>
        </row>
        <row r="22">
          <cell r="X22">
            <v>14441</v>
          </cell>
        </row>
        <row r="23">
          <cell r="X23">
            <v>13458.798785499999</v>
          </cell>
        </row>
        <row r="24">
          <cell r="X24">
            <v>8883</v>
          </cell>
        </row>
        <row r="25">
          <cell r="X25">
            <v>10950</v>
          </cell>
        </row>
        <row r="27">
          <cell r="X27">
            <v>37439</v>
          </cell>
        </row>
        <row r="28">
          <cell r="X28">
            <v>55437</v>
          </cell>
        </row>
      </sheetData>
      <sheetData sheetId="3">
        <row r="17">
          <cell r="F17">
            <v>916</v>
          </cell>
        </row>
        <row r="18">
          <cell r="F18">
            <v>1937</v>
          </cell>
        </row>
        <row r="19">
          <cell r="F19">
            <v>2059</v>
          </cell>
        </row>
        <row r="20">
          <cell r="F20">
            <v>2781</v>
          </cell>
        </row>
        <row r="21">
          <cell r="F21">
            <v>5096</v>
          </cell>
        </row>
        <row r="22">
          <cell r="F22">
            <v>5466</v>
          </cell>
        </row>
        <row r="23">
          <cell r="F23">
            <v>4902</v>
          </cell>
        </row>
        <row r="24">
          <cell r="F24">
            <v>9803</v>
          </cell>
        </row>
        <row r="25">
          <cell r="F25">
            <v>4794</v>
          </cell>
        </row>
        <row r="26">
          <cell r="F26">
            <v>3448</v>
          </cell>
        </row>
        <row r="27">
          <cell r="F27">
            <v>6662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_BOT"/>
      <sheetName val="2_M"/>
      <sheetName val="3_X"/>
      <sheetName val="4_ReX"/>
      <sheetName val="5_TX"/>
      <sheetName val="7_PrinM"/>
      <sheetName val="6_PrinX"/>
      <sheetName val="8_BOT_PC"/>
      <sheetName val="9_Trade_Reg"/>
    </sheetNames>
    <sheetDataSet>
      <sheetData sheetId="0"/>
      <sheetData sheetId="1"/>
      <sheetData sheetId="2"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10950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37439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55437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</sheetData>
      <sheetData sheetId="3"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9803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3448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6662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L82"/>
  <sheetViews>
    <sheetView zoomScaleNormal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G28" sqref="G28"/>
    </sheetView>
  </sheetViews>
  <sheetFormatPr defaultRowHeight="13.8" x14ac:dyDescent="0.25"/>
  <cols>
    <col min="1" max="1" width="8.33203125" style="47" customWidth="1"/>
    <col min="2" max="2" width="10.44140625" style="16" customWidth="1"/>
    <col min="3" max="3" width="12.33203125" style="16" customWidth="1"/>
    <col min="4" max="4" width="8" style="16" customWidth="1"/>
    <col min="5" max="5" width="9.44140625" style="16" customWidth="1"/>
    <col min="6" max="6" width="14.6640625" style="16" bestFit="1" customWidth="1"/>
    <col min="7" max="7" width="9.33203125" style="16"/>
    <col min="8" max="8" width="10.88671875" style="16" bestFit="1" customWidth="1"/>
    <col min="9" max="220" width="9.33203125" style="16"/>
    <col min="221" max="221" width="14.33203125" style="16" customWidth="1"/>
    <col min="222" max="222" width="16.5546875" style="16" customWidth="1"/>
    <col min="223" max="223" width="17.44140625" style="16" customWidth="1"/>
    <col min="224" max="224" width="15.6640625" style="16" customWidth="1"/>
    <col min="225" max="225" width="16.5546875" style="16" customWidth="1"/>
    <col min="226" max="226" width="17.5546875" style="16" customWidth="1"/>
    <col min="227" max="227" width="9.33203125" style="16"/>
    <col min="228" max="228" width="10.33203125" style="16" bestFit="1" customWidth="1"/>
    <col min="229" max="229" width="9.33203125" style="16"/>
    <col min="230" max="231" width="10.33203125" style="16" bestFit="1" customWidth="1"/>
    <col min="232" max="232" width="10.6640625" style="16" bestFit="1" customWidth="1"/>
    <col min="233" max="476" width="9.33203125" style="16"/>
    <col min="477" max="477" width="14.33203125" style="16" customWidth="1"/>
    <col min="478" max="478" width="16.5546875" style="16" customWidth="1"/>
    <col min="479" max="479" width="17.44140625" style="16" customWidth="1"/>
    <col min="480" max="480" width="15.6640625" style="16" customWidth="1"/>
    <col min="481" max="481" width="16.5546875" style="16" customWidth="1"/>
    <col min="482" max="482" width="17.5546875" style="16" customWidth="1"/>
    <col min="483" max="483" width="9.33203125" style="16"/>
    <col min="484" max="484" width="10.33203125" style="16" bestFit="1" customWidth="1"/>
    <col min="485" max="485" width="9.33203125" style="16"/>
    <col min="486" max="487" width="10.33203125" style="16" bestFit="1" customWidth="1"/>
    <col min="488" max="488" width="10.6640625" style="16" bestFit="1" customWidth="1"/>
    <col min="489" max="732" width="9.33203125" style="16"/>
    <col min="733" max="733" width="14.33203125" style="16" customWidth="1"/>
    <col min="734" max="734" width="16.5546875" style="16" customWidth="1"/>
    <col min="735" max="735" width="17.44140625" style="16" customWidth="1"/>
    <col min="736" max="736" width="15.6640625" style="16" customWidth="1"/>
    <col min="737" max="737" width="16.5546875" style="16" customWidth="1"/>
    <col min="738" max="738" width="17.5546875" style="16" customWidth="1"/>
    <col min="739" max="739" width="9.33203125" style="16"/>
    <col min="740" max="740" width="10.33203125" style="16" bestFit="1" customWidth="1"/>
    <col min="741" max="741" width="9.33203125" style="16"/>
    <col min="742" max="743" width="10.33203125" style="16" bestFit="1" customWidth="1"/>
    <col min="744" max="744" width="10.6640625" style="16" bestFit="1" customWidth="1"/>
    <col min="745" max="988" width="9.33203125" style="16"/>
    <col min="989" max="989" width="14.33203125" style="16" customWidth="1"/>
    <col min="990" max="990" width="16.5546875" style="16" customWidth="1"/>
    <col min="991" max="991" width="17.44140625" style="16" customWidth="1"/>
    <col min="992" max="992" width="15.6640625" style="16" customWidth="1"/>
    <col min="993" max="993" width="16.5546875" style="16" customWidth="1"/>
    <col min="994" max="994" width="17.5546875" style="16" customWidth="1"/>
    <col min="995" max="995" width="9.33203125" style="16"/>
    <col min="996" max="996" width="10.33203125" style="16" bestFit="1" customWidth="1"/>
    <col min="997" max="997" width="9.33203125" style="16"/>
    <col min="998" max="999" width="10.33203125" style="16" bestFit="1" customWidth="1"/>
    <col min="1000" max="1000" width="10.6640625" style="16" bestFit="1" customWidth="1"/>
    <col min="1001" max="1244" width="9.33203125" style="16"/>
    <col min="1245" max="1245" width="14.33203125" style="16" customWidth="1"/>
    <col min="1246" max="1246" width="16.5546875" style="16" customWidth="1"/>
    <col min="1247" max="1247" width="17.44140625" style="16" customWidth="1"/>
    <col min="1248" max="1248" width="15.6640625" style="16" customWidth="1"/>
    <col min="1249" max="1249" width="16.5546875" style="16" customWidth="1"/>
    <col min="1250" max="1250" width="17.5546875" style="16" customWidth="1"/>
    <col min="1251" max="1251" width="9.33203125" style="16"/>
    <col min="1252" max="1252" width="10.33203125" style="16" bestFit="1" customWidth="1"/>
    <col min="1253" max="1253" width="9.33203125" style="16"/>
    <col min="1254" max="1255" width="10.33203125" style="16" bestFit="1" customWidth="1"/>
    <col min="1256" max="1256" width="10.6640625" style="16" bestFit="1" customWidth="1"/>
    <col min="1257" max="1500" width="9.33203125" style="16"/>
    <col min="1501" max="1501" width="14.33203125" style="16" customWidth="1"/>
    <col min="1502" max="1502" width="16.5546875" style="16" customWidth="1"/>
    <col min="1503" max="1503" width="17.44140625" style="16" customWidth="1"/>
    <col min="1504" max="1504" width="15.6640625" style="16" customWidth="1"/>
    <col min="1505" max="1505" width="16.5546875" style="16" customWidth="1"/>
    <col min="1506" max="1506" width="17.5546875" style="16" customWidth="1"/>
    <col min="1507" max="1507" width="9.33203125" style="16"/>
    <col min="1508" max="1508" width="10.33203125" style="16" bestFit="1" customWidth="1"/>
    <col min="1509" max="1509" width="9.33203125" style="16"/>
    <col min="1510" max="1511" width="10.33203125" style="16" bestFit="1" customWidth="1"/>
    <col min="1512" max="1512" width="10.6640625" style="16" bestFit="1" customWidth="1"/>
    <col min="1513" max="1756" width="9.33203125" style="16"/>
    <col min="1757" max="1757" width="14.33203125" style="16" customWidth="1"/>
    <col min="1758" max="1758" width="16.5546875" style="16" customWidth="1"/>
    <col min="1759" max="1759" width="17.44140625" style="16" customWidth="1"/>
    <col min="1760" max="1760" width="15.6640625" style="16" customWidth="1"/>
    <col min="1761" max="1761" width="16.5546875" style="16" customWidth="1"/>
    <col min="1762" max="1762" width="17.5546875" style="16" customWidth="1"/>
    <col min="1763" max="1763" width="9.33203125" style="16"/>
    <col min="1764" max="1764" width="10.33203125" style="16" bestFit="1" customWidth="1"/>
    <col min="1765" max="1765" width="9.33203125" style="16"/>
    <col min="1766" max="1767" width="10.33203125" style="16" bestFit="1" customWidth="1"/>
    <col min="1768" max="1768" width="10.6640625" style="16" bestFit="1" customWidth="1"/>
    <col min="1769" max="2012" width="9.33203125" style="16"/>
    <col min="2013" max="2013" width="14.33203125" style="16" customWidth="1"/>
    <col min="2014" max="2014" width="16.5546875" style="16" customWidth="1"/>
    <col min="2015" max="2015" width="17.44140625" style="16" customWidth="1"/>
    <col min="2016" max="2016" width="15.6640625" style="16" customWidth="1"/>
    <col min="2017" max="2017" width="16.5546875" style="16" customWidth="1"/>
    <col min="2018" max="2018" width="17.5546875" style="16" customWidth="1"/>
    <col min="2019" max="2019" width="9.33203125" style="16"/>
    <col min="2020" max="2020" width="10.33203125" style="16" bestFit="1" customWidth="1"/>
    <col min="2021" max="2021" width="9.33203125" style="16"/>
    <col min="2022" max="2023" width="10.33203125" style="16" bestFit="1" customWidth="1"/>
    <col min="2024" max="2024" width="10.6640625" style="16" bestFit="1" customWidth="1"/>
    <col min="2025" max="2268" width="9.33203125" style="16"/>
    <col min="2269" max="2269" width="14.33203125" style="16" customWidth="1"/>
    <col min="2270" max="2270" width="16.5546875" style="16" customWidth="1"/>
    <col min="2271" max="2271" width="17.44140625" style="16" customWidth="1"/>
    <col min="2272" max="2272" width="15.6640625" style="16" customWidth="1"/>
    <col min="2273" max="2273" width="16.5546875" style="16" customWidth="1"/>
    <col min="2274" max="2274" width="17.5546875" style="16" customWidth="1"/>
    <col min="2275" max="2275" width="9.33203125" style="16"/>
    <col min="2276" max="2276" width="10.33203125" style="16" bestFit="1" customWidth="1"/>
    <col min="2277" max="2277" width="9.33203125" style="16"/>
    <col min="2278" max="2279" width="10.33203125" style="16" bestFit="1" customWidth="1"/>
    <col min="2280" max="2280" width="10.6640625" style="16" bestFit="1" customWidth="1"/>
    <col min="2281" max="2524" width="9.33203125" style="16"/>
    <col min="2525" max="2525" width="14.33203125" style="16" customWidth="1"/>
    <col min="2526" max="2526" width="16.5546875" style="16" customWidth="1"/>
    <col min="2527" max="2527" width="17.44140625" style="16" customWidth="1"/>
    <col min="2528" max="2528" width="15.6640625" style="16" customWidth="1"/>
    <col min="2529" max="2529" width="16.5546875" style="16" customWidth="1"/>
    <col min="2530" max="2530" width="17.5546875" style="16" customWidth="1"/>
    <col min="2531" max="2531" width="9.33203125" style="16"/>
    <col min="2532" max="2532" width="10.33203125" style="16" bestFit="1" customWidth="1"/>
    <col min="2533" max="2533" width="9.33203125" style="16"/>
    <col min="2534" max="2535" width="10.33203125" style="16" bestFit="1" customWidth="1"/>
    <col min="2536" max="2536" width="10.6640625" style="16" bestFit="1" customWidth="1"/>
    <col min="2537" max="2780" width="9.33203125" style="16"/>
    <col min="2781" max="2781" width="14.33203125" style="16" customWidth="1"/>
    <col min="2782" max="2782" width="16.5546875" style="16" customWidth="1"/>
    <col min="2783" max="2783" width="17.44140625" style="16" customWidth="1"/>
    <col min="2784" max="2784" width="15.6640625" style="16" customWidth="1"/>
    <col min="2785" max="2785" width="16.5546875" style="16" customWidth="1"/>
    <col min="2786" max="2786" width="17.5546875" style="16" customWidth="1"/>
    <col min="2787" max="2787" width="9.33203125" style="16"/>
    <col min="2788" max="2788" width="10.33203125" style="16" bestFit="1" customWidth="1"/>
    <col min="2789" max="2789" width="9.33203125" style="16"/>
    <col min="2790" max="2791" width="10.33203125" style="16" bestFit="1" customWidth="1"/>
    <col min="2792" max="2792" width="10.6640625" style="16" bestFit="1" customWidth="1"/>
    <col min="2793" max="3036" width="9.33203125" style="16"/>
    <col min="3037" max="3037" width="14.33203125" style="16" customWidth="1"/>
    <col min="3038" max="3038" width="16.5546875" style="16" customWidth="1"/>
    <col min="3039" max="3039" width="17.44140625" style="16" customWidth="1"/>
    <col min="3040" max="3040" width="15.6640625" style="16" customWidth="1"/>
    <col min="3041" max="3041" width="16.5546875" style="16" customWidth="1"/>
    <col min="3042" max="3042" width="17.5546875" style="16" customWidth="1"/>
    <col min="3043" max="3043" width="9.33203125" style="16"/>
    <col min="3044" max="3044" width="10.33203125" style="16" bestFit="1" customWidth="1"/>
    <col min="3045" max="3045" width="9.33203125" style="16"/>
    <col min="3046" max="3047" width="10.33203125" style="16" bestFit="1" customWidth="1"/>
    <col min="3048" max="3048" width="10.6640625" style="16" bestFit="1" customWidth="1"/>
    <col min="3049" max="3292" width="9.33203125" style="16"/>
    <col min="3293" max="3293" width="14.33203125" style="16" customWidth="1"/>
    <col min="3294" max="3294" width="16.5546875" style="16" customWidth="1"/>
    <col min="3295" max="3295" width="17.44140625" style="16" customWidth="1"/>
    <col min="3296" max="3296" width="15.6640625" style="16" customWidth="1"/>
    <col min="3297" max="3297" width="16.5546875" style="16" customWidth="1"/>
    <col min="3298" max="3298" width="17.5546875" style="16" customWidth="1"/>
    <col min="3299" max="3299" width="9.33203125" style="16"/>
    <col min="3300" max="3300" width="10.33203125" style="16" bestFit="1" customWidth="1"/>
    <col min="3301" max="3301" width="9.33203125" style="16"/>
    <col min="3302" max="3303" width="10.33203125" style="16" bestFit="1" customWidth="1"/>
    <col min="3304" max="3304" width="10.6640625" style="16" bestFit="1" customWidth="1"/>
    <col min="3305" max="3548" width="9.33203125" style="16"/>
    <col min="3549" max="3549" width="14.33203125" style="16" customWidth="1"/>
    <col min="3550" max="3550" width="16.5546875" style="16" customWidth="1"/>
    <col min="3551" max="3551" width="17.44140625" style="16" customWidth="1"/>
    <col min="3552" max="3552" width="15.6640625" style="16" customWidth="1"/>
    <col min="3553" max="3553" width="16.5546875" style="16" customWidth="1"/>
    <col min="3554" max="3554" width="17.5546875" style="16" customWidth="1"/>
    <col min="3555" max="3555" width="9.33203125" style="16"/>
    <col min="3556" max="3556" width="10.33203125" style="16" bestFit="1" customWidth="1"/>
    <col min="3557" max="3557" width="9.33203125" style="16"/>
    <col min="3558" max="3559" width="10.33203125" style="16" bestFit="1" customWidth="1"/>
    <col min="3560" max="3560" width="10.6640625" style="16" bestFit="1" customWidth="1"/>
    <col min="3561" max="3804" width="9.33203125" style="16"/>
    <col min="3805" max="3805" width="14.33203125" style="16" customWidth="1"/>
    <col min="3806" max="3806" width="16.5546875" style="16" customWidth="1"/>
    <col min="3807" max="3807" width="17.44140625" style="16" customWidth="1"/>
    <col min="3808" max="3808" width="15.6640625" style="16" customWidth="1"/>
    <col min="3809" max="3809" width="16.5546875" style="16" customWidth="1"/>
    <col min="3810" max="3810" width="17.5546875" style="16" customWidth="1"/>
    <col min="3811" max="3811" width="9.33203125" style="16"/>
    <col min="3812" max="3812" width="10.33203125" style="16" bestFit="1" customWidth="1"/>
    <col min="3813" max="3813" width="9.33203125" style="16"/>
    <col min="3814" max="3815" width="10.33203125" style="16" bestFit="1" customWidth="1"/>
    <col min="3816" max="3816" width="10.6640625" style="16" bestFit="1" customWidth="1"/>
    <col min="3817" max="4060" width="9.33203125" style="16"/>
    <col min="4061" max="4061" width="14.33203125" style="16" customWidth="1"/>
    <col min="4062" max="4062" width="16.5546875" style="16" customWidth="1"/>
    <col min="4063" max="4063" width="17.44140625" style="16" customWidth="1"/>
    <col min="4064" max="4064" width="15.6640625" style="16" customWidth="1"/>
    <col min="4065" max="4065" width="16.5546875" style="16" customWidth="1"/>
    <col min="4066" max="4066" width="17.5546875" style="16" customWidth="1"/>
    <col min="4067" max="4067" width="9.33203125" style="16"/>
    <col min="4068" max="4068" width="10.33203125" style="16" bestFit="1" customWidth="1"/>
    <col min="4069" max="4069" width="9.33203125" style="16"/>
    <col min="4070" max="4071" width="10.33203125" style="16" bestFit="1" customWidth="1"/>
    <col min="4072" max="4072" width="10.6640625" style="16" bestFit="1" customWidth="1"/>
    <col min="4073" max="4316" width="9.33203125" style="16"/>
    <col min="4317" max="4317" width="14.33203125" style="16" customWidth="1"/>
    <col min="4318" max="4318" width="16.5546875" style="16" customWidth="1"/>
    <col min="4319" max="4319" width="17.44140625" style="16" customWidth="1"/>
    <col min="4320" max="4320" width="15.6640625" style="16" customWidth="1"/>
    <col min="4321" max="4321" width="16.5546875" style="16" customWidth="1"/>
    <col min="4322" max="4322" width="17.5546875" style="16" customWidth="1"/>
    <col min="4323" max="4323" width="9.33203125" style="16"/>
    <col min="4324" max="4324" width="10.33203125" style="16" bestFit="1" customWidth="1"/>
    <col min="4325" max="4325" width="9.33203125" style="16"/>
    <col min="4326" max="4327" width="10.33203125" style="16" bestFit="1" customWidth="1"/>
    <col min="4328" max="4328" width="10.6640625" style="16" bestFit="1" customWidth="1"/>
    <col min="4329" max="4572" width="9.33203125" style="16"/>
    <col min="4573" max="4573" width="14.33203125" style="16" customWidth="1"/>
    <col min="4574" max="4574" width="16.5546875" style="16" customWidth="1"/>
    <col min="4575" max="4575" width="17.44140625" style="16" customWidth="1"/>
    <col min="4576" max="4576" width="15.6640625" style="16" customWidth="1"/>
    <col min="4577" max="4577" width="16.5546875" style="16" customWidth="1"/>
    <col min="4578" max="4578" width="17.5546875" style="16" customWidth="1"/>
    <col min="4579" max="4579" width="9.33203125" style="16"/>
    <col min="4580" max="4580" width="10.33203125" style="16" bestFit="1" customWidth="1"/>
    <col min="4581" max="4581" width="9.33203125" style="16"/>
    <col min="4582" max="4583" width="10.33203125" style="16" bestFit="1" customWidth="1"/>
    <col min="4584" max="4584" width="10.6640625" style="16" bestFit="1" customWidth="1"/>
    <col min="4585" max="4828" width="9.33203125" style="16"/>
    <col min="4829" max="4829" width="14.33203125" style="16" customWidth="1"/>
    <col min="4830" max="4830" width="16.5546875" style="16" customWidth="1"/>
    <col min="4831" max="4831" width="17.44140625" style="16" customWidth="1"/>
    <col min="4832" max="4832" width="15.6640625" style="16" customWidth="1"/>
    <col min="4833" max="4833" width="16.5546875" style="16" customWidth="1"/>
    <col min="4834" max="4834" width="17.5546875" style="16" customWidth="1"/>
    <col min="4835" max="4835" width="9.33203125" style="16"/>
    <col min="4836" max="4836" width="10.33203125" style="16" bestFit="1" customWidth="1"/>
    <col min="4837" max="4837" width="9.33203125" style="16"/>
    <col min="4838" max="4839" width="10.33203125" style="16" bestFit="1" customWidth="1"/>
    <col min="4840" max="4840" width="10.6640625" style="16" bestFit="1" customWidth="1"/>
    <col min="4841" max="5084" width="9.33203125" style="16"/>
    <col min="5085" max="5085" width="14.33203125" style="16" customWidth="1"/>
    <col min="5086" max="5086" width="16.5546875" style="16" customWidth="1"/>
    <col min="5087" max="5087" width="17.44140625" style="16" customWidth="1"/>
    <col min="5088" max="5088" width="15.6640625" style="16" customWidth="1"/>
    <col min="5089" max="5089" width="16.5546875" style="16" customWidth="1"/>
    <col min="5090" max="5090" width="17.5546875" style="16" customWidth="1"/>
    <col min="5091" max="5091" width="9.33203125" style="16"/>
    <col min="5092" max="5092" width="10.33203125" style="16" bestFit="1" customWidth="1"/>
    <col min="5093" max="5093" width="9.33203125" style="16"/>
    <col min="5094" max="5095" width="10.33203125" style="16" bestFit="1" customWidth="1"/>
    <col min="5096" max="5096" width="10.6640625" style="16" bestFit="1" customWidth="1"/>
    <col min="5097" max="5340" width="9.33203125" style="16"/>
    <col min="5341" max="5341" width="14.33203125" style="16" customWidth="1"/>
    <col min="5342" max="5342" width="16.5546875" style="16" customWidth="1"/>
    <col min="5343" max="5343" width="17.44140625" style="16" customWidth="1"/>
    <col min="5344" max="5344" width="15.6640625" style="16" customWidth="1"/>
    <col min="5345" max="5345" width="16.5546875" style="16" customWidth="1"/>
    <col min="5346" max="5346" width="17.5546875" style="16" customWidth="1"/>
    <col min="5347" max="5347" width="9.33203125" style="16"/>
    <col min="5348" max="5348" width="10.33203125" style="16" bestFit="1" customWidth="1"/>
    <col min="5349" max="5349" width="9.33203125" style="16"/>
    <col min="5350" max="5351" width="10.33203125" style="16" bestFit="1" customWidth="1"/>
    <col min="5352" max="5352" width="10.6640625" style="16" bestFit="1" customWidth="1"/>
    <col min="5353" max="5596" width="9.33203125" style="16"/>
    <col min="5597" max="5597" width="14.33203125" style="16" customWidth="1"/>
    <col min="5598" max="5598" width="16.5546875" style="16" customWidth="1"/>
    <col min="5599" max="5599" width="17.44140625" style="16" customWidth="1"/>
    <col min="5600" max="5600" width="15.6640625" style="16" customWidth="1"/>
    <col min="5601" max="5601" width="16.5546875" style="16" customWidth="1"/>
    <col min="5602" max="5602" width="17.5546875" style="16" customWidth="1"/>
    <col min="5603" max="5603" width="9.33203125" style="16"/>
    <col min="5604" max="5604" width="10.33203125" style="16" bestFit="1" customWidth="1"/>
    <col min="5605" max="5605" width="9.33203125" style="16"/>
    <col min="5606" max="5607" width="10.33203125" style="16" bestFit="1" customWidth="1"/>
    <col min="5608" max="5608" width="10.6640625" style="16" bestFit="1" customWidth="1"/>
    <col min="5609" max="5852" width="9.33203125" style="16"/>
    <col min="5853" max="5853" width="14.33203125" style="16" customWidth="1"/>
    <col min="5854" max="5854" width="16.5546875" style="16" customWidth="1"/>
    <col min="5855" max="5855" width="17.44140625" style="16" customWidth="1"/>
    <col min="5856" max="5856" width="15.6640625" style="16" customWidth="1"/>
    <col min="5857" max="5857" width="16.5546875" style="16" customWidth="1"/>
    <col min="5858" max="5858" width="17.5546875" style="16" customWidth="1"/>
    <col min="5859" max="5859" width="9.33203125" style="16"/>
    <col min="5860" max="5860" width="10.33203125" style="16" bestFit="1" customWidth="1"/>
    <col min="5861" max="5861" width="9.33203125" style="16"/>
    <col min="5862" max="5863" width="10.33203125" style="16" bestFit="1" customWidth="1"/>
    <col min="5864" max="5864" width="10.6640625" style="16" bestFit="1" customWidth="1"/>
    <col min="5865" max="6108" width="9.33203125" style="16"/>
    <col min="6109" max="6109" width="14.33203125" style="16" customWidth="1"/>
    <col min="6110" max="6110" width="16.5546875" style="16" customWidth="1"/>
    <col min="6111" max="6111" width="17.44140625" style="16" customWidth="1"/>
    <col min="6112" max="6112" width="15.6640625" style="16" customWidth="1"/>
    <col min="6113" max="6113" width="16.5546875" style="16" customWidth="1"/>
    <col min="6114" max="6114" width="17.5546875" style="16" customWidth="1"/>
    <col min="6115" max="6115" width="9.33203125" style="16"/>
    <col min="6116" max="6116" width="10.33203125" style="16" bestFit="1" customWidth="1"/>
    <col min="6117" max="6117" width="9.33203125" style="16"/>
    <col min="6118" max="6119" width="10.33203125" style="16" bestFit="1" customWidth="1"/>
    <col min="6120" max="6120" width="10.6640625" style="16" bestFit="1" customWidth="1"/>
    <col min="6121" max="6364" width="9.33203125" style="16"/>
    <col min="6365" max="6365" width="14.33203125" style="16" customWidth="1"/>
    <col min="6366" max="6366" width="16.5546875" style="16" customWidth="1"/>
    <col min="6367" max="6367" width="17.44140625" style="16" customWidth="1"/>
    <col min="6368" max="6368" width="15.6640625" style="16" customWidth="1"/>
    <col min="6369" max="6369" width="16.5546875" style="16" customWidth="1"/>
    <col min="6370" max="6370" width="17.5546875" style="16" customWidth="1"/>
    <col min="6371" max="6371" width="9.33203125" style="16"/>
    <col min="6372" max="6372" width="10.33203125" style="16" bestFit="1" customWidth="1"/>
    <col min="6373" max="6373" width="9.33203125" style="16"/>
    <col min="6374" max="6375" width="10.33203125" style="16" bestFit="1" customWidth="1"/>
    <col min="6376" max="6376" width="10.6640625" style="16" bestFit="1" customWidth="1"/>
    <col min="6377" max="6620" width="9.33203125" style="16"/>
    <col min="6621" max="6621" width="14.33203125" style="16" customWidth="1"/>
    <col min="6622" max="6622" width="16.5546875" style="16" customWidth="1"/>
    <col min="6623" max="6623" width="17.44140625" style="16" customWidth="1"/>
    <col min="6624" max="6624" width="15.6640625" style="16" customWidth="1"/>
    <col min="6625" max="6625" width="16.5546875" style="16" customWidth="1"/>
    <col min="6626" max="6626" width="17.5546875" style="16" customWidth="1"/>
    <col min="6627" max="6627" width="9.33203125" style="16"/>
    <col min="6628" max="6628" width="10.33203125" style="16" bestFit="1" customWidth="1"/>
    <col min="6629" max="6629" width="9.33203125" style="16"/>
    <col min="6630" max="6631" width="10.33203125" style="16" bestFit="1" customWidth="1"/>
    <col min="6632" max="6632" width="10.6640625" style="16" bestFit="1" customWidth="1"/>
    <col min="6633" max="6876" width="9.33203125" style="16"/>
    <col min="6877" max="6877" width="14.33203125" style="16" customWidth="1"/>
    <col min="6878" max="6878" width="16.5546875" style="16" customWidth="1"/>
    <col min="6879" max="6879" width="17.44140625" style="16" customWidth="1"/>
    <col min="6880" max="6880" width="15.6640625" style="16" customWidth="1"/>
    <col min="6881" max="6881" width="16.5546875" style="16" customWidth="1"/>
    <col min="6882" max="6882" width="17.5546875" style="16" customWidth="1"/>
    <col min="6883" max="6883" width="9.33203125" style="16"/>
    <col min="6884" max="6884" width="10.33203125" style="16" bestFit="1" customWidth="1"/>
    <col min="6885" max="6885" width="9.33203125" style="16"/>
    <col min="6886" max="6887" width="10.33203125" style="16" bestFit="1" customWidth="1"/>
    <col min="6888" max="6888" width="10.6640625" style="16" bestFit="1" customWidth="1"/>
    <col min="6889" max="7132" width="9.33203125" style="16"/>
    <col min="7133" max="7133" width="14.33203125" style="16" customWidth="1"/>
    <col min="7134" max="7134" width="16.5546875" style="16" customWidth="1"/>
    <col min="7135" max="7135" width="17.44140625" style="16" customWidth="1"/>
    <col min="7136" max="7136" width="15.6640625" style="16" customWidth="1"/>
    <col min="7137" max="7137" width="16.5546875" style="16" customWidth="1"/>
    <col min="7138" max="7138" width="17.5546875" style="16" customWidth="1"/>
    <col min="7139" max="7139" width="9.33203125" style="16"/>
    <col min="7140" max="7140" width="10.33203125" style="16" bestFit="1" customWidth="1"/>
    <col min="7141" max="7141" width="9.33203125" style="16"/>
    <col min="7142" max="7143" width="10.33203125" style="16" bestFit="1" customWidth="1"/>
    <col min="7144" max="7144" width="10.6640625" style="16" bestFit="1" customWidth="1"/>
    <col min="7145" max="7388" width="9.33203125" style="16"/>
    <col min="7389" max="7389" width="14.33203125" style="16" customWidth="1"/>
    <col min="7390" max="7390" width="16.5546875" style="16" customWidth="1"/>
    <col min="7391" max="7391" width="17.44140625" style="16" customWidth="1"/>
    <col min="7392" max="7392" width="15.6640625" style="16" customWidth="1"/>
    <col min="7393" max="7393" width="16.5546875" style="16" customWidth="1"/>
    <col min="7394" max="7394" width="17.5546875" style="16" customWidth="1"/>
    <col min="7395" max="7395" width="9.33203125" style="16"/>
    <col min="7396" max="7396" width="10.33203125" style="16" bestFit="1" customWidth="1"/>
    <col min="7397" max="7397" width="9.33203125" style="16"/>
    <col min="7398" max="7399" width="10.33203125" style="16" bestFit="1" customWidth="1"/>
    <col min="7400" max="7400" width="10.6640625" style="16" bestFit="1" customWidth="1"/>
    <col min="7401" max="7644" width="9.33203125" style="16"/>
    <col min="7645" max="7645" width="14.33203125" style="16" customWidth="1"/>
    <col min="7646" max="7646" width="16.5546875" style="16" customWidth="1"/>
    <col min="7647" max="7647" width="17.44140625" style="16" customWidth="1"/>
    <col min="7648" max="7648" width="15.6640625" style="16" customWidth="1"/>
    <col min="7649" max="7649" width="16.5546875" style="16" customWidth="1"/>
    <col min="7650" max="7650" width="17.5546875" style="16" customWidth="1"/>
    <col min="7651" max="7651" width="9.33203125" style="16"/>
    <col min="7652" max="7652" width="10.33203125" style="16" bestFit="1" customWidth="1"/>
    <col min="7653" max="7653" width="9.33203125" style="16"/>
    <col min="7654" max="7655" width="10.33203125" style="16" bestFit="1" customWidth="1"/>
    <col min="7656" max="7656" width="10.6640625" style="16" bestFit="1" customWidth="1"/>
    <col min="7657" max="7900" width="9.33203125" style="16"/>
    <col min="7901" max="7901" width="14.33203125" style="16" customWidth="1"/>
    <col min="7902" max="7902" width="16.5546875" style="16" customWidth="1"/>
    <col min="7903" max="7903" width="17.44140625" style="16" customWidth="1"/>
    <col min="7904" max="7904" width="15.6640625" style="16" customWidth="1"/>
    <col min="7905" max="7905" width="16.5546875" style="16" customWidth="1"/>
    <col min="7906" max="7906" width="17.5546875" style="16" customWidth="1"/>
    <col min="7907" max="7907" width="9.33203125" style="16"/>
    <col min="7908" max="7908" width="10.33203125" style="16" bestFit="1" customWidth="1"/>
    <col min="7909" max="7909" width="9.33203125" style="16"/>
    <col min="7910" max="7911" width="10.33203125" style="16" bestFit="1" customWidth="1"/>
    <col min="7912" max="7912" width="10.6640625" style="16" bestFit="1" customWidth="1"/>
    <col min="7913" max="8156" width="9.33203125" style="16"/>
    <col min="8157" max="8157" width="14.33203125" style="16" customWidth="1"/>
    <col min="8158" max="8158" width="16.5546875" style="16" customWidth="1"/>
    <col min="8159" max="8159" width="17.44140625" style="16" customWidth="1"/>
    <col min="8160" max="8160" width="15.6640625" style="16" customWidth="1"/>
    <col min="8161" max="8161" width="16.5546875" style="16" customWidth="1"/>
    <col min="8162" max="8162" width="17.5546875" style="16" customWidth="1"/>
    <col min="8163" max="8163" width="9.33203125" style="16"/>
    <col min="8164" max="8164" width="10.33203125" style="16" bestFit="1" customWidth="1"/>
    <col min="8165" max="8165" width="9.33203125" style="16"/>
    <col min="8166" max="8167" width="10.33203125" style="16" bestFit="1" customWidth="1"/>
    <col min="8168" max="8168" width="10.6640625" style="16" bestFit="1" customWidth="1"/>
    <col min="8169" max="8412" width="9.33203125" style="16"/>
    <col min="8413" max="8413" width="14.33203125" style="16" customWidth="1"/>
    <col min="8414" max="8414" width="16.5546875" style="16" customWidth="1"/>
    <col min="8415" max="8415" width="17.44140625" style="16" customWidth="1"/>
    <col min="8416" max="8416" width="15.6640625" style="16" customWidth="1"/>
    <col min="8417" max="8417" width="16.5546875" style="16" customWidth="1"/>
    <col min="8418" max="8418" width="17.5546875" style="16" customWidth="1"/>
    <col min="8419" max="8419" width="9.33203125" style="16"/>
    <col min="8420" max="8420" width="10.33203125" style="16" bestFit="1" customWidth="1"/>
    <col min="8421" max="8421" width="9.33203125" style="16"/>
    <col min="8422" max="8423" width="10.33203125" style="16" bestFit="1" customWidth="1"/>
    <col min="8424" max="8424" width="10.6640625" style="16" bestFit="1" customWidth="1"/>
    <col min="8425" max="8668" width="9.33203125" style="16"/>
    <col min="8669" max="8669" width="14.33203125" style="16" customWidth="1"/>
    <col min="8670" max="8670" width="16.5546875" style="16" customWidth="1"/>
    <col min="8671" max="8671" width="17.44140625" style="16" customWidth="1"/>
    <col min="8672" max="8672" width="15.6640625" style="16" customWidth="1"/>
    <col min="8673" max="8673" width="16.5546875" style="16" customWidth="1"/>
    <col min="8674" max="8674" width="17.5546875" style="16" customWidth="1"/>
    <col min="8675" max="8675" width="9.33203125" style="16"/>
    <col min="8676" max="8676" width="10.33203125" style="16" bestFit="1" customWidth="1"/>
    <col min="8677" max="8677" width="9.33203125" style="16"/>
    <col min="8678" max="8679" width="10.33203125" style="16" bestFit="1" customWidth="1"/>
    <col min="8680" max="8680" width="10.6640625" style="16" bestFit="1" customWidth="1"/>
    <col min="8681" max="8924" width="9.33203125" style="16"/>
    <col min="8925" max="8925" width="14.33203125" style="16" customWidth="1"/>
    <col min="8926" max="8926" width="16.5546875" style="16" customWidth="1"/>
    <col min="8927" max="8927" width="17.44140625" style="16" customWidth="1"/>
    <col min="8928" max="8928" width="15.6640625" style="16" customWidth="1"/>
    <col min="8929" max="8929" width="16.5546875" style="16" customWidth="1"/>
    <col min="8930" max="8930" width="17.5546875" style="16" customWidth="1"/>
    <col min="8931" max="8931" width="9.33203125" style="16"/>
    <col min="8932" max="8932" width="10.33203125" style="16" bestFit="1" customWidth="1"/>
    <col min="8933" max="8933" width="9.33203125" style="16"/>
    <col min="8934" max="8935" width="10.33203125" style="16" bestFit="1" customWidth="1"/>
    <col min="8936" max="8936" width="10.6640625" style="16" bestFit="1" customWidth="1"/>
    <col min="8937" max="9180" width="9.33203125" style="16"/>
    <col min="9181" max="9181" width="14.33203125" style="16" customWidth="1"/>
    <col min="9182" max="9182" width="16.5546875" style="16" customWidth="1"/>
    <col min="9183" max="9183" width="17.44140625" style="16" customWidth="1"/>
    <col min="9184" max="9184" width="15.6640625" style="16" customWidth="1"/>
    <col min="9185" max="9185" width="16.5546875" style="16" customWidth="1"/>
    <col min="9186" max="9186" width="17.5546875" style="16" customWidth="1"/>
    <col min="9187" max="9187" width="9.33203125" style="16"/>
    <col min="9188" max="9188" width="10.33203125" style="16" bestFit="1" customWidth="1"/>
    <col min="9189" max="9189" width="9.33203125" style="16"/>
    <col min="9190" max="9191" width="10.33203125" style="16" bestFit="1" customWidth="1"/>
    <col min="9192" max="9192" width="10.6640625" style="16" bestFit="1" customWidth="1"/>
    <col min="9193" max="9436" width="9.33203125" style="16"/>
    <col min="9437" max="9437" width="14.33203125" style="16" customWidth="1"/>
    <col min="9438" max="9438" width="16.5546875" style="16" customWidth="1"/>
    <col min="9439" max="9439" width="17.44140625" style="16" customWidth="1"/>
    <col min="9440" max="9440" width="15.6640625" style="16" customWidth="1"/>
    <col min="9441" max="9441" width="16.5546875" style="16" customWidth="1"/>
    <col min="9442" max="9442" width="17.5546875" style="16" customWidth="1"/>
    <col min="9443" max="9443" width="9.33203125" style="16"/>
    <col min="9444" max="9444" width="10.33203125" style="16" bestFit="1" customWidth="1"/>
    <col min="9445" max="9445" width="9.33203125" style="16"/>
    <col min="9446" max="9447" width="10.33203125" style="16" bestFit="1" customWidth="1"/>
    <col min="9448" max="9448" width="10.6640625" style="16" bestFit="1" customWidth="1"/>
    <col min="9449" max="9692" width="9.33203125" style="16"/>
    <col min="9693" max="9693" width="14.33203125" style="16" customWidth="1"/>
    <col min="9694" max="9694" width="16.5546875" style="16" customWidth="1"/>
    <col min="9695" max="9695" width="17.44140625" style="16" customWidth="1"/>
    <col min="9696" max="9696" width="15.6640625" style="16" customWidth="1"/>
    <col min="9697" max="9697" width="16.5546875" style="16" customWidth="1"/>
    <col min="9698" max="9698" width="17.5546875" style="16" customWidth="1"/>
    <col min="9699" max="9699" width="9.33203125" style="16"/>
    <col min="9700" max="9700" width="10.33203125" style="16" bestFit="1" customWidth="1"/>
    <col min="9701" max="9701" width="9.33203125" style="16"/>
    <col min="9702" max="9703" width="10.33203125" style="16" bestFit="1" customWidth="1"/>
    <col min="9704" max="9704" width="10.6640625" style="16" bestFit="1" customWidth="1"/>
    <col min="9705" max="9948" width="9.33203125" style="16"/>
    <col min="9949" max="9949" width="14.33203125" style="16" customWidth="1"/>
    <col min="9950" max="9950" width="16.5546875" style="16" customWidth="1"/>
    <col min="9951" max="9951" width="17.44140625" style="16" customWidth="1"/>
    <col min="9952" max="9952" width="15.6640625" style="16" customWidth="1"/>
    <col min="9953" max="9953" width="16.5546875" style="16" customWidth="1"/>
    <col min="9954" max="9954" width="17.5546875" style="16" customWidth="1"/>
    <col min="9955" max="9955" width="9.33203125" style="16"/>
    <col min="9956" max="9956" width="10.33203125" style="16" bestFit="1" customWidth="1"/>
    <col min="9957" max="9957" width="9.33203125" style="16"/>
    <col min="9958" max="9959" width="10.33203125" style="16" bestFit="1" customWidth="1"/>
    <col min="9960" max="9960" width="10.6640625" style="16" bestFit="1" customWidth="1"/>
    <col min="9961" max="10204" width="9.33203125" style="16"/>
    <col min="10205" max="10205" width="14.33203125" style="16" customWidth="1"/>
    <col min="10206" max="10206" width="16.5546875" style="16" customWidth="1"/>
    <col min="10207" max="10207" width="17.44140625" style="16" customWidth="1"/>
    <col min="10208" max="10208" width="15.6640625" style="16" customWidth="1"/>
    <col min="10209" max="10209" width="16.5546875" style="16" customWidth="1"/>
    <col min="10210" max="10210" width="17.5546875" style="16" customWidth="1"/>
    <col min="10211" max="10211" width="9.33203125" style="16"/>
    <col min="10212" max="10212" width="10.33203125" style="16" bestFit="1" customWidth="1"/>
    <col min="10213" max="10213" width="9.33203125" style="16"/>
    <col min="10214" max="10215" width="10.33203125" style="16" bestFit="1" customWidth="1"/>
    <col min="10216" max="10216" width="10.6640625" style="16" bestFit="1" customWidth="1"/>
    <col min="10217" max="10460" width="9.33203125" style="16"/>
    <col min="10461" max="10461" width="14.33203125" style="16" customWidth="1"/>
    <col min="10462" max="10462" width="16.5546875" style="16" customWidth="1"/>
    <col min="10463" max="10463" width="17.44140625" style="16" customWidth="1"/>
    <col min="10464" max="10464" width="15.6640625" style="16" customWidth="1"/>
    <col min="10465" max="10465" width="16.5546875" style="16" customWidth="1"/>
    <col min="10466" max="10466" width="17.5546875" style="16" customWidth="1"/>
    <col min="10467" max="10467" width="9.33203125" style="16"/>
    <col min="10468" max="10468" width="10.33203125" style="16" bestFit="1" customWidth="1"/>
    <col min="10469" max="10469" width="9.33203125" style="16"/>
    <col min="10470" max="10471" width="10.33203125" style="16" bestFit="1" customWidth="1"/>
    <col min="10472" max="10472" width="10.6640625" style="16" bestFit="1" customWidth="1"/>
    <col min="10473" max="10716" width="9.33203125" style="16"/>
    <col min="10717" max="10717" width="14.33203125" style="16" customWidth="1"/>
    <col min="10718" max="10718" width="16.5546875" style="16" customWidth="1"/>
    <col min="10719" max="10719" width="17.44140625" style="16" customWidth="1"/>
    <col min="10720" max="10720" width="15.6640625" style="16" customWidth="1"/>
    <col min="10721" max="10721" width="16.5546875" style="16" customWidth="1"/>
    <col min="10722" max="10722" width="17.5546875" style="16" customWidth="1"/>
    <col min="10723" max="10723" width="9.33203125" style="16"/>
    <col min="10724" max="10724" width="10.33203125" style="16" bestFit="1" customWidth="1"/>
    <col min="10725" max="10725" width="9.33203125" style="16"/>
    <col min="10726" max="10727" width="10.33203125" style="16" bestFit="1" customWidth="1"/>
    <col min="10728" max="10728" width="10.6640625" style="16" bestFit="1" customWidth="1"/>
    <col min="10729" max="10972" width="9.33203125" style="16"/>
    <col min="10973" max="10973" width="14.33203125" style="16" customWidth="1"/>
    <col min="10974" max="10974" width="16.5546875" style="16" customWidth="1"/>
    <col min="10975" max="10975" width="17.44140625" style="16" customWidth="1"/>
    <col min="10976" max="10976" width="15.6640625" style="16" customWidth="1"/>
    <col min="10977" max="10977" width="16.5546875" style="16" customWidth="1"/>
    <col min="10978" max="10978" width="17.5546875" style="16" customWidth="1"/>
    <col min="10979" max="10979" width="9.33203125" style="16"/>
    <col min="10980" max="10980" width="10.33203125" style="16" bestFit="1" customWidth="1"/>
    <col min="10981" max="10981" width="9.33203125" style="16"/>
    <col min="10982" max="10983" width="10.33203125" style="16" bestFit="1" customWidth="1"/>
    <col min="10984" max="10984" width="10.6640625" style="16" bestFit="1" customWidth="1"/>
    <col min="10985" max="11228" width="9.33203125" style="16"/>
    <col min="11229" max="11229" width="14.33203125" style="16" customWidth="1"/>
    <col min="11230" max="11230" width="16.5546875" style="16" customWidth="1"/>
    <col min="11231" max="11231" width="17.44140625" style="16" customWidth="1"/>
    <col min="11232" max="11232" width="15.6640625" style="16" customWidth="1"/>
    <col min="11233" max="11233" width="16.5546875" style="16" customWidth="1"/>
    <col min="11234" max="11234" width="17.5546875" style="16" customWidth="1"/>
    <col min="11235" max="11235" width="9.33203125" style="16"/>
    <col min="11236" max="11236" width="10.33203125" style="16" bestFit="1" customWidth="1"/>
    <col min="11237" max="11237" width="9.33203125" style="16"/>
    <col min="11238" max="11239" width="10.33203125" style="16" bestFit="1" customWidth="1"/>
    <col min="11240" max="11240" width="10.6640625" style="16" bestFit="1" customWidth="1"/>
    <col min="11241" max="11484" width="9.33203125" style="16"/>
    <col min="11485" max="11485" width="14.33203125" style="16" customWidth="1"/>
    <col min="11486" max="11486" width="16.5546875" style="16" customWidth="1"/>
    <col min="11487" max="11487" width="17.44140625" style="16" customWidth="1"/>
    <col min="11488" max="11488" width="15.6640625" style="16" customWidth="1"/>
    <col min="11489" max="11489" width="16.5546875" style="16" customWidth="1"/>
    <col min="11490" max="11490" width="17.5546875" style="16" customWidth="1"/>
    <col min="11491" max="11491" width="9.33203125" style="16"/>
    <col min="11492" max="11492" width="10.33203125" style="16" bestFit="1" customWidth="1"/>
    <col min="11493" max="11493" width="9.33203125" style="16"/>
    <col min="11494" max="11495" width="10.33203125" style="16" bestFit="1" customWidth="1"/>
    <col min="11496" max="11496" width="10.6640625" style="16" bestFit="1" customWidth="1"/>
    <col min="11497" max="11740" width="9.33203125" style="16"/>
    <col min="11741" max="11741" width="14.33203125" style="16" customWidth="1"/>
    <col min="11742" max="11742" width="16.5546875" style="16" customWidth="1"/>
    <col min="11743" max="11743" width="17.44140625" style="16" customWidth="1"/>
    <col min="11744" max="11744" width="15.6640625" style="16" customWidth="1"/>
    <col min="11745" max="11745" width="16.5546875" style="16" customWidth="1"/>
    <col min="11746" max="11746" width="17.5546875" style="16" customWidth="1"/>
    <col min="11747" max="11747" width="9.33203125" style="16"/>
    <col min="11748" max="11748" width="10.33203125" style="16" bestFit="1" customWidth="1"/>
    <col min="11749" max="11749" width="9.33203125" style="16"/>
    <col min="11750" max="11751" width="10.33203125" style="16" bestFit="1" customWidth="1"/>
    <col min="11752" max="11752" width="10.6640625" style="16" bestFit="1" customWidth="1"/>
    <col min="11753" max="11996" width="9.33203125" style="16"/>
    <col min="11997" max="11997" width="14.33203125" style="16" customWidth="1"/>
    <col min="11998" max="11998" width="16.5546875" style="16" customWidth="1"/>
    <col min="11999" max="11999" width="17.44140625" style="16" customWidth="1"/>
    <col min="12000" max="12000" width="15.6640625" style="16" customWidth="1"/>
    <col min="12001" max="12001" width="16.5546875" style="16" customWidth="1"/>
    <col min="12002" max="12002" width="17.5546875" style="16" customWidth="1"/>
    <col min="12003" max="12003" width="9.33203125" style="16"/>
    <col min="12004" max="12004" width="10.33203125" style="16" bestFit="1" customWidth="1"/>
    <col min="12005" max="12005" width="9.33203125" style="16"/>
    <col min="12006" max="12007" width="10.33203125" style="16" bestFit="1" customWidth="1"/>
    <col min="12008" max="12008" width="10.6640625" style="16" bestFit="1" customWidth="1"/>
    <col min="12009" max="12252" width="9.33203125" style="16"/>
    <col min="12253" max="12253" width="14.33203125" style="16" customWidth="1"/>
    <col min="12254" max="12254" width="16.5546875" style="16" customWidth="1"/>
    <col min="12255" max="12255" width="17.44140625" style="16" customWidth="1"/>
    <col min="12256" max="12256" width="15.6640625" style="16" customWidth="1"/>
    <col min="12257" max="12257" width="16.5546875" style="16" customWidth="1"/>
    <col min="12258" max="12258" width="17.5546875" style="16" customWidth="1"/>
    <col min="12259" max="12259" width="9.33203125" style="16"/>
    <col min="12260" max="12260" width="10.33203125" style="16" bestFit="1" customWidth="1"/>
    <col min="12261" max="12261" width="9.33203125" style="16"/>
    <col min="12262" max="12263" width="10.33203125" style="16" bestFit="1" customWidth="1"/>
    <col min="12264" max="12264" width="10.6640625" style="16" bestFit="1" customWidth="1"/>
    <col min="12265" max="12508" width="9.33203125" style="16"/>
    <col min="12509" max="12509" width="14.33203125" style="16" customWidth="1"/>
    <col min="12510" max="12510" width="16.5546875" style="16" customWidth="1"/>
    <col min="12511" max="12511" width="17.44140625" style="16" customWidth="1"/>
    <col min="12512" max="12512" width="15.6640625" style="16" customWidth="1"/>
    <col min="12513" max="12513" width="16.5546875" style="16" customWidth="1"/>
    <col min="12514" max="12514" width="17.5546875" style="16" customWidth="1"/>
    <col min="12515" max="12515" width="9.33203125" style="16"/>
    <col min="12516" max="12516" width="10.33203125" style="16" bestFit="1" customWidth="1"/>
    <col min="12517" max="12517" width="9.33203125" style="16"/>
    <col min="12518" max="12519" width="10.33203125" style="16" bestFit="1" customWidth="1"/>
    <col min="12520" max="12520" width="10.6640625" style="16" bestFit="1" customWidth="1"/>
    <col min="12521" max="12764" width="9.33203125" style="16"/>
    <col min="12765" max="12765" width="14.33203125" style="16" customWidth="1"/>
    <col min="12766" max="12766" width="16.5546875" style="16" customWidth="1"/>
    <col min="12767" max="12767" width="17.44140625" style="16" customWidth="1"/>
    <col min="12768" max="12768" width="15.6640625" style="16" customWidth="1"/>
    <col min="12769" max="12769" width="16.5546875" style="16" customWidth="1"/>
    <col min="12770" max="12770" width="17.5546875" style="16" customWidth="1"/>
    <col min="12771" max="12771" width="9.33203125" style="16"/>
    <col min="12772" max="12772" width="10.33203125" style="16" bestFit="1" customWidth="1"/>
    <col min="12773" max="12773" width="9.33203125" style="16"/>
    <col min="12774" max="12775" width="10.33203125" style="16" bestFit="1" customWidth="1"/>
    <col min="12776" max="12776" width="10.6640625" style="16" bestFit="1" customWidth="1"/>
    <col min="12777" max="13020" width="9.33203125" style="16"/>
    <col min="13021" max="13021" width="14.33203125" style="16" customWidth="1"/>
    <col min="13022" max="13022" width="16.5546875" style="16" customWidth="1"/>
    <col min="13023" max="13023" width="17.44140625" style="16" customWidth="1"/>
    <col min="13024" max="13024" width="15.6640625" style="16" customWidth="1"/>
    <col min="13025" max="13025" width="16.5546875" style="16" customWidth="1"/>
    <col min="13026" max="13026" width="17.5546875" style="16" customWidth="1"/>
    <col min="13027" max="13027" width="9.33203125" style="16"/>
    <col min="13028" max="13028" width="10.33203125" style="16" bestFit="1" customWidth="1"/>
    <col min="13029" max="13029" width="9.33203125" style="16"/>
    <col min="13030" max="13031" width="10.33203125" style="16" bestFit="1" customWidth="1"/>
    <col min="13032" max="13032" width="10.6640625" style="16" bestFit="1" customWidth="1"/>
    <col min="13033" max="13276" width="9.33203125" style="16"/>
    <col min="13277" max="13277" width="14.33203125" style="16" customWidth="1"/>
    <col min="13278" max="13278" width="16.5546875" style="16" customWidth="1"/>
    <col min="13279" max="13279" width="17.44140625" style="16" customWidth="1"/>
    <col min="13280" max="13280" width="15.6640625" style="16" customWidth="1"/>
    <col min="13281" max="13281" width="16.5546875" style="16" customWidth="1"/>
    <col min="13282" max="13282" width="17.5546875" style="16" customWidth="1"/>
    <col min="13283" max="13283" width="9.33203125" style="16"/>
    <col min="13284" max="13284" width="10.33203125" style="16" bestFit="1" customWidth="1"/>
    <col min="13285" max="13285" width="9.33203125" style="16"/>
    <col min="13286" max="13287" width="10.33203125" style="16" bestFit="1" customWidth="1"/>
    <col min="13288" max="13288" width="10.6640625" style="16" bestFit="1" customWidth="1"/>
    <col min="13289" max="13532" width="9.33203125" style="16"/>
    <col min="13533" max="13533" width="14.33203125" style="16" customWidth="1"/>
    <col min="13534" max="13534" width="16.5546875" style="16" customWidth="1"/>
    <col min="13535" max="13535" width="17.44140625" style="16" customWidth="1"/>
    <col min="13536" max="13536" width="15.6640625" style="16" customWidth="1"/>
    <col min="13537" max="13537" width="16.5546875" style="16" customWidth="1"/>
    <col min="13538" max="13538" width="17.5546875" style="16" customWidth="1"/>
    <col min="13539" max="13539" width="9.33203125" style="16"/>
    <col min="13540" max="13540" width="10.33203125" style="16" bestFit="1" customWidth="1"/>
    <col min="13541" max="13541" width="9.33203125" style="16"/>
    <col min="13542" max="13543" width="10.33203125" style="16" bestFit="1" customWidth="1"/>
    <col min="13544" max="13544" width="10.6640625" style="16" bestFit="1" customWidth="1"/>
    <col min="13545" max="13788" width="9.33203125" style="16"/>
    <col min="13789" max="13789" width="14.33203125" style="16" customWidth="1"/>
    <col min="13790" max="13790" width="16.5546875" style="16" customWidth="1"/>
    <col min="13791" max="13791" width="17.44140625" style="16" customWidth="1"/>
    <col min="13792" max="13792" width="15.6640625" style="16" customWidth="1"/>
    <col min="13793" max="13793" width="16.5546875" style="16" customWidth="1"/>
    <col min="13794" max="13794" width="17.5546875" style="16" customWidth="1"/>
    <col min="13795" max="13795" width="9.33203125" style="16"/>
    <col min="13796" max="13796" width="10.33203125" style="16" bestFit="1" customWidth="1"/>
    <col min="13797" max="13797" width="9.33203125" style="16"/>
    <col min="13798" max="13799" width="10.33203125" style="16" bestFit="1" customWidth="1"/>
    <col min="13800" max="13800" width="10.6640625" style="16" bestFit="1" customWidth="1"/>
    <col min="13801" max="14044" width="9.33203125" style="16"/>
    <col min="14045" max="14045" width="14.33203125" style="16" customWidth="1"/>
    <col min="14046" max="14046" width="16.5546875" style="16" customWidth="1"/>
    <col min="14047" max="14047" width="17.44140625" style="16" customWidth="1"/>
    <col min="14048" max="14048" width="15.6640625" style="16" customWidth="1"/>
    <col min="14049" max="14049" width="16.5546875" style="16" customWidth="1"/>
    <col min="14050" max="14050" width="17.5546875" style="16" customWidth="1"/>
    <col min="14051" max="14051" width="9.33203125" style="16"/>
    <col min="14052" max="14052" width="10.33203125" style="16" bestFit="1" customWidth="1"/>
    <col min="14053" max="14053" width="9.33203125" style="16"/>
    <col min="14054" max="14055" width="10.33203125" style="16" bestFit="1" customWidth="1"/>
    <col min="14056" max="14056" width="10.6640625" style="16" bestFit="1" customWidth="1"/>
    <col min="14057" max="14300" width="9.33203125" style="16"/>
    <col min="14301" max="14301" width="14.33203125" style="16" customWidth="1"/>
    <col min="14302" max="14302" width="16.5546875" style="16" customWidth="1"/>
    <col min="14303" max="14303" width="17.44140625" style="16" customWidth="1"/>
    <col min="14304" max="14304" width="15.6640625" style="16" customWidth="1"/>
    <col min="14305" max="14305" width="16.5546875" style="16" customWidth="1"/>
    <col min="14306" max="14306" width="17.5546875" style="16" customWidth="1"/>
    <col min="14307" max="14307" width="9.33203125" style="16"/>
    <col min="14308" max="14308" width="10.33203125" style="16" bestFit="1" customWidth="1"/>
    <col min="14309" max="14309" width="9.33203125" style="16"/>
    <col min="14310" max="14311" width="10.33203125" style="16" bestFit="1" customWidth="1"/>
    <col min="14312" max="14312" width="10.6640625" style="16" bestFit="1" customWidth="1"/>
    <col min="14313" max="14556" width="9.33203125" style="16"/>
    <col min="14557" max="14557" width="14.33203125" style="16" customWidth="1"/>
    <col min="14558" max="14558" width="16.5546875" style="16" customWidth="1"/>
    <col min="14559" max="14559" width="17.44140625" style="16" customWidth="1"/>
    <col min="14560" max="14560" width="15.6640625" style="16" customWidth="1"/>
    <col min="14561" max="14561" width="16.5546875" style="16" customWidth="1"/>
    <col min="14562" max="14562" width="17.5546875" style="16" customWidth="1"/>
    <col min="14563" max="14563" width="9.33203125" style="16"/>
    <col min="14564" max="14564" width="10.33203125" style="16" bestFit="1" customWidth="1"/>
    <col min="14565" max="14565" width="9.33203125" style="16"/>
    <col min="14566" max="14567" width="10.33203125" style="16" bestFit="1" customWidth="1"/>
    <col min="14568" max="14568" width="10.6640625" style="16" bestFit="1" customWidth="1"/>
    <col min="14569" max="14812" width="9.33203125" style="16"/>
    <col min="14813" max="14813" width="14.33203125" style="16" customWidth="1"/>
    <col min="14814" max="14814" width="16.5546875" style="16" customWidth="1"/>
    <col min="14815" max="14815" width="17.44140625" style="16" customWidth="1"/>
    <col min="14816" max="14816" width="15.6640625" style="16" customWidth="1"/>
    <col min="14817" max="14817" width="16.5546875" style="16" customWidth="1"/>
    <col min="14818" max="14818" width="17.5546875" style="16" customWidth="1"/>
    <col min="14819" max="14819" width="9.33203125" style="16"/>
    <col min="14820" max="14820" width="10.33203125" style="16" bestFit="1" customWidth="1"/>
    <col min="14821" max="14821" width="9.33203125" style="16"/>
    <col min="14822" max="14823" width="10.33203125" style="16" bestFit="1" customWidth="1"/>
    <col min="14824" max="14824" width="10.6640625" style="16" bestFit="1" customWidth="1"/>
    <col min="14825" max="15068" width="9.33203125" style="16"/>
    <col min="15069" max="15069" width="14.33203125" style="16" customWidth="1"/>
    <col min="15070" max="15070" width="16.5546875" style="16" customWidth="1"/>
    <col min="15071" max="15071" width="17.44140625" style="16" customWidth="1"/>
    <col min="15072" max="15072" width="15.6640625" style="16" customWidth="1"/>
    <col min="15073" max="15073" width="16.5546875" style="16" customWidth="1"/>
    <col min="15074" max="15074" width="17.5546875" style="16" customWidth="1"/>
    <col min="15075" max="15075" width="9.33203125" style="16"/>
    <col min="15076" max="15076" width="10.33203125" style="16" bestFit="1" customWidth="1"/>
    <col min="15077" max="15077" width="9.33203125" style="16"/>
    <col min="15078" max="15079" width="10.33203125" style="16" bestFit="1" customWidth="1"/>
    <col min="15080" max="15080" width="10.6640625" style="16" bestFit="1" customWidth="1"/>
    <col min="15081" max="15324" width="9.33203125" style="16"/>
    <col min="15325" max="15325" width="14.33203125" style="16" customWidth="1"/>
    <col min="15326" max="15326" width="16.5546875" style="16" customWidth="1"/>
    <col min="15327" max="15327" width="17.44140625" style="16" customWidth="1"/>
    <col min="15328" max="15328" width="15.6640625" style="16" customWidth="1"/>
    <col min="15329" max="15329" width="16.5546875" style="16" customWidth="1"/>
    <col min="15330" max="15330" width="17.5546875" style="16" customWidth="1"/>
    <col min="15331" max="15331" width="9.33203125" style="16"/>
    <col min="15332" max="15332" width="10.33203125" style="16" bestFit="1" customWidth="1"/>
    <col min="15333" max="15333" width="9.33203125" style="16"/>
    <col min="15334" max="15335" width="10.33203125" style="16" bestFit="1" customWidth="1"/>
    <col min="15336" max="15336" width="10.6640625" style="16" bestFit="1" customWidth="1"/>
    <col min="15337" max="15580" width="9.33203125" style="16"/>
    <col min="15581" max="15581" width="14.33203125" style="16" customWidth="1"/>
    <col min="15582" max="15582" width="16.5546875" style="16" customWidth="1"/>
    <col min="15583" max="15583" width="17.44140625" style="16" customWidth="1"/>
    <col min="15584" max="15584" width="15.6640625" style="16" customWidth="1"/>
    <col min="15585" max="15585" width="16.5546875" style="16" customWidth="1"/>
    <col min="15586" max="15586" width="17.5546875" style="16" customWidth="1"/>
    <col min="15587" max="15587" width="9.33203125" style="16"/>
    <col min="15588" max="15588" width="10.33203125" style="16" bestFit="1" customWidth="1"/>
    <col min="15589" max="15589" width="9.33203125" style="16"/>
    <col min="15590" max="15591" width="10.33203125" style="16" bestFit="1" customWidth="1"/>
    <col min="15592" max="15592" width="10.6640625" style="16" bestFit="1" customWidth="1"/>
    <col min="15593" max="15836" width="9.33203125" style="16"/>
    <col min="15837" max="15837" width="14.33203125" style="16" customWidth="1"/>
    <col min="15838" max="15838" width="16.5546875" style="16" customWidth="1"/>
    <col min="15839" max="15839" width="17.44140625" style="16" customWidth="1"/>
    <col min="15840" max="15840" width="15.6640625" style="16" customWidth="1"/>
    <col min="15841" max="15841" width="16.5546875" style="16" customWidth="1"/>
    <col min="15842" max="15842" width="17.5546875" style="16" customWidth="1"/>
    <col min="15843" max="15843" width="9.33203125" style="16"/>
    <col min="15844" max="15844" width="10.33203125" style="16" bestFit="1" customWidth="1"/>
    <col min="15845" max="15845" width="9.33203125" style="16"/>
    <col min="15846" max="15847" width="10.33203125" style="16" bestFit="1" customWidth="1"/>
    <col min="15848" max="15848" width="10.6640625" style="16" bestFit="1" customWidth="1"/>
    <col min="15849" max="16092" width="9.33203125" style="16"/>
    <col min="16093" max="16093" width="14.33203125" style="16" customWidth="1"/>
    <col min="16094" max="16094" width="16.5546875" style="16" customWidth="1"/>
    <col min="16095" max="16095" width="17.44140625" style="16" customWidth="1"/>
    <col min="16096" max="16096" width="15.6640625" style="16" customWidth="1"/>
    <col min="16097" max="16097" width="16.5546875" style="16" customWidth="1"/>
    <col min="16098" max="16098" width="17.5546875" style="16" customWidth="1"/>
    <col min="16099" max="16099" width="9.33203125" style="16"/>
    <col min="16100" max="16100" width="10.33203125" style="16" bestFit="1" customWidth="1"/>
    <col min="16101" max="16101" width="9.33203125" style="16"/>
    <col min="16102" max="16103" width="10.33203125" style="16" bestFit="1" customWidth="1"/>
    <col min="16104" max="16104" width="10.6640625" style="16" bestFit="1" customWidth="1"/>
    <col min="16105" max="16384" width="9.33203125" style="16"/>
  </cols>
  <sheetData>
    <row r="1" spans="1:8" x14ac:dyDescent="0.25">
      <c r="A1" s="38" t="s">
        <v>74</v>
      </c>
      <c r="B1" s="160" t="s">
        <v>75</v>
      </c>
      <c r="C1" s="161"/>
      <c r="D1" s="162"/>
      <c r="E1" s="162"/>
      <c r="F1" s="163"/>
    </row>
    <row r="2" spans="1:8" ht="14.4" x14ac:dyDescent="0.3">
      <c r="A2" s="39"/>
      <c r="B2" s="160" t="s">
        <v>106</v>
      </c>
      <c r="C2" s="164"/>
      <c r="D2" s="164"/>
      <c r="E2" s="164"/>
      <c r="F2" s="165"/>
    </row>
    <row r="3" spans="1:8" ht="18.75" customHeight="1" x14ac:dyDescent="0.25">
      <c r="A3" s="40"/>
      <c r="B3" s="166" t="s">
        <v>76</v>
      </c>
      <c r="C3" s="166"/>
      <c r="D3" s="167"/>
      <c r="E3" s="168" t="s">
        <v>77</v>
      </c>
      <c r="F3" s="34" t="s">
        <v>78</v>
      </c>
    </row>
    <row r="4" spans="1:8" ht="27.75" customHeight="1" x14ac:dyDescent="0.25">
      <c r="A4" s="41" t="s">
        <v>79</v>
      </c>
      <c r="B4" s="34" t="s">
        <v>148</v>
      </c>
      <c r="C4" s="34" t="s">
        <v>80</v>
      </c>
      <c r="D4" s="34" t="s">
        <v>0</v>
      </c>
      <c r="E4" s="169"/>
      <c r="F4" s="20" t="s">
        <v>81</v>
      </c>
    </row>
    <row r="5" spans="1:8" x14ac:dyDescent="0.25">
      <c r="A5" s="42">
        <v>2002</v>
      </c>
      <c r="B5" s="21">
        <f>'3_X'!X8</f>
        <v>6563</v>
      </c>
      <c r="C5" s="43" t="s">
        <v>121</v>
      </c>
      <c r="D5" s="21">
        <f>B5</f>
        <v>6563</v>
      </c>
      <c r="E5" s="21">
        <f>'2_M'!X7</f>
        <v>37171</v>
      </c>
      <c r="F5" s="21">
        <f>D5-E5</f>
        <v>-30608</v>
      </c>
    </row>
    <row r="6" spans="1:8" x14ac:dyDescent="0.25">
      <c r="A6" s="42">
        <v>2003</v>
      </c>
      <c r="B6" s="21">
        <f>'3_X'!X9</f>
        <v>121</v>
      </c>
      <c r="C6" s="43" t="s">
        <v>121</v>
      </c>
      <c r="D6" s="21">
        <f>B6</f>
        <v>121</v>
      </c>
      <c r="E6" s="21">
        <f>'2_M'!X8</f>
        <v>23023</v>
      </c>
      <c r="F6" s="21">
        <f t="shared" ref="F6:F25" si="0">D6-E6</f>
        <v>-22902</v>
      </c>
    </row>
    <row r="7" spans="1:8" x14ac:dyDescent="0.25">
      <c r="A7" s="42">
        <v>2004</v>
      </c>
      <c r="B7" s="21">
        <f>'3_X'!X10</f>
        <v>85.379455003999993</v>
      </c>
      <c r="C7" s="43" t="s">
        <v>121</v>
      </c>
      <c r="D7" s="21">
        <f t="shared" ref="D7:D14" si="1">B7</f>
        <v>85.379455003999993</v>
      </c>
      <c r="E7" s="21">
        <f>'2_M'!X9</f>
        <v>20204.715825025</v>
      </c>
      <c r="F7" s="21">
        <f t="shared" si="0"/>
        <v>-20119.336370020999</v>
      </c>
    </row>
    <row r="8" spans="1:8" x14ac:dyDescent="0.25">
      <c r="A8" s="42">
        <v>2005</v>
      </c>
      <c r="B8" s="21">
        <f>'3_X'!X11</f>
        <v>614</v>
      </c>
      <c r="C8" s="21" t="s">
        <v>121</v>
      </c>
      <c r="D8" s="21">
        <f t="shared" si="1"/>
        <v>614</v>
      </c>
      <c r="E8" s="21">
        <f>'2_M'!X10</f>
        <v>6738</v>
      </c>
      <c r="F8" s="21">
        <f t="shared" si="0"/>
        <v>-6124</v>
      </c>
    </row>
    <row r="9" spans="1:8" x14ac:dyDescent="0.25">
      <c r="A9" s="42">
        <v>2006</v>
      </c>
      <c r="B9" s="21">
        <f>'3_X'!X12</f>
        <v>1302</v>
      </c>
      <c r="C9" s="21" t="s">
        <v>121</v>
      </c>
      <c r="D9" s="21">
        <f t="shared" si="1"/>
        <v>1302</v>
      </c>
      <c r="E9" s="21">
        <f>'2_M'!X11</f>
        <v>21435</v>
      </c>
      <c r="F9" s="21">
        <f t="shared" si="0"/>
        <v>-20133</v>
      </c>
    </row>
    <row r="10" spans="1:8" x14ac:dyDescent="0.25">
      <c r="A10" s="42">
        <v>2007</v>
      </c>
      <c r="B10" s="21">
        <f>'3_X'!X13</f>
        <v>9338.8060898429994</v>
      </c>
      <c r="C10" s="21" t="s">
        <v>121</v>
      </c>
      <c r="D10" s="21">
        <f t="shared" si="1"/>
        <v>9338.8060898429994</v>
      </c>
      <c r="E10" s="21">
        <f>'2_M'!X12</f>
        <v>18922</v>
      </c>
      <c r="F10" s="21">
        <f t="shared" si="0"/>
        <v>-9583.1939101570006</v>
      </c>
    </row>
    <row r="11" spans="1:8" x14ac:dyDescent="0.25">
      <c r="A11" s="42">
        <v>2008</v>
      </c>
      <c r="B11" s="21">
        <f>'3_X'!X14</f>
        <v>36893</v>
      </c>
      <c r="C11" s="21" t="s">
        <v>121</v>
      </c>
      <c r="D11" s="21">
        <f t="shared" si="1"/>
        <v>36893</v>
      </c>
      <c r="E11" s="21">
        <f>'2_M'!X13</f>
        <v>16617</v>
      </c>
      <c r="F11" s="21">
        <f t="shared" si="0"/>
        <v>20276</v>
      </c>
    </row>
    <row r="12" spans="1:8" x14ac:dyDescent="0.25">
      <c r="A12" s="42">
        <v>2009</v>
      </c>
      <c r="B12" s="21">
        <f>'3_X'!X15</f>
        <v>11564</v>
      </c>
      <c r="C12" s="21" t="s">
        <v>121</v>
      </c>
      <c r="D12" s="21">
        <f t="shared" si="1"/>
        <v>11564</v>
      </c>
      <c r="E12" s="21">
        <f>'2_M'!X14</f>
        <v>30927</v>
      </c>
      <c r="F12" s="21">
        <f t="shared" si="0"/>
        <v>-19363</v>
      </c>
    </row>
    <row r="13" spans="1:8" x14ac:dyDescent="0.25">
      <c r="A13" s="42">
        <v>2010</v>
      </c>
      <c r="B13" s="21">
        <f>'3_X'!X16</f>
        <v>34361</v>
      </c>
      <c r="C13" s="21" t="s">
        <v>121</v>
      </c>
      <c r="D13" s="21">
        <f t="shared" si="1"/>
        <v>34361</v>
      </c>
      <c r="E13" s="21">
        <f>'2_M'!X15</f>
        <v>13867</v>
      </c>
      <c r="F13" s="21">
        <f t="shared" si="0"/>
        <v>20494</v>
      </c>
    </row>
    <row r="14" spans="1:8" x14ac:dyDescent="0.25">
      <c r="A14" s="42">
        <v>2011</v>
      </c>
      <c r="B14" s="21">
        <f>'3_X'!X17</f>
        <v>50016</v>
      </c>
      <c r="C14" s="21" t="s">
        <v>121</v>
      </c>
      <c r="D14" s="21">
        <f t="shared" si="1"/>
        <v>50016</v>
      </c>
      <c r="E14" s="21">
        <f>'2_M'!X16</f>
        <v>28640.799999999999</v>
      </c>
      <c r="F14" s="21">
        <f t="shared" si="0"/>
        <v>21375.200000000001</v>
      </c>
    </row>
    <row r="15" spans="1:8" x14ac:dyDescent="0.25">
      <c r="A15" s="42">
        <v>2012</v>
      </c>
      <c r="B15" s="21">
        <f>'[1]3_X'!X18</f>
        <v>68934</v>
      </c>
      <c r="C15" s="21">
        <f>'[1]4_ReX'!F17</f>
        <v>916</v>
      </c>
      <c r="D15" s="104">
        <f t="shared" ref="D15:D21" si="2">B15+C15</f>
        <v>69850</v>
      </c>
      <c r="E15" s="21">
        <f>'2_M'!X17</f>
        <v>38399</v>
      </c>
      <c r="F15" s="21">
        <f t="shared" si="0"/>
        <v>31451</v>
      </c>
      <c r="H15" s="2"/>
    </row>
    <row r="16" spans="1:8" x14ac:dyDescent="0.25">
      <c r="A16" s="42">
        <v>2013</v>
      </c>
      <c r="B16" s="104">
        <f>'[1]3_X'!X19</f>
        <v>47943</v>
      </c>
      <c r="C16" s="21">
        <f>'[1]4_ReX'!F18</f>
        <v>1937</v>
      </c>
      <c r="D16" s="104">
        <f t="shared" si="2"/>
        <v>49880</v>
      </c>
      <c r="E16" s="21">
        <f>'2_M'!X18</f>
        <v>157812</v>
      </c>
      <c r="F16" s="21">
        <f t="shared" si="0"/>
        <v>-107932</v>
      </c>
      <c r="H16" s="2"/>
    </row>
    <row r="17" spans="1:12" ht="16.2" customHeight="1" x14ac:dyDescent="0.25">
      <c r="A17" s="1">
        <v>2014</v>
      </c>
      <c r="B17" s="104">
        <f>'[1]3_X'!X20</f>
        <v>22810</v>
      </c>
      <c r="C17" s="21">
        <f>'[1]4_ReX'!F19</f>
        <v>2059</v>
      </c>
      <c r="D17" s="104">
        <f t="shared" si="2"/>
        <v>24869</v>
      </c>
      <c r="E17" s="21">
        <f>'2_M'!X19</f>
        <v>126184</v>
      </c>
      <c r="F17" s="21">
        <f t="shared" si="0"/>
        <v>-101315</v>
      </c>
      <c r="H17" s="2"/>
    </row>
    <row r="18" spans="1:12" ht="16.2" customHeight="1" x14ac:dyDescent="0.25">
      <c r="A18" s="1">
        <v>2015</v>
      </c>
      <c r="B18" s="104">
        <f>'[1]3_X'!X21</f>
        <v>11882</v>
      </c>
      <c r="C18" s="21">
        <f>'[1]4_ReX'!F20</f>
        <v>2781</v>
      </c>
      <c r="D18" s="104">
        <f t="shared" si="2"/>
        <v>14663</v>
      </c>
      <c r="E18" s="21">
        <f>'2_M'!X20</f>
        <v>124165</v>
      </c>
      <c r="F18" s="21">
        <f t="shared" si="0"/>
        <v>-109502</v>
      </c>
      <c r="H18" s="2"/>
    </row>
    <row r="19" spans="1:12" ht="16.2" customHeight="1" x14ac:dyDescent="0.25">
      <c r="A19" s="42">
        <v>2016</v>
      </c>
      <c r="B19" s="21">
        <f>'[1]3_X'!X22</f>
        <v>14441</v>
      </c>
      <c r="C19" s="21">
        <f>'[1]4_ReX'!F21</f>
        <v>5096</v>
      </c>
      <c r="D19" s="21">
        <f t="shared" si="2"/>
        <v>19537</v>
      </c>
      <c r="E19" s="21">
        <f>'2_M'!X21</f>
        <v>79608</v>
      </c>
      <c r="F19" s="21">
        <f t="shared" si="0"/>
        <v>-60071</v>
      </c>
      <c r="H19" s="2"/>
    </row>
    <row r="20" spans="1:12" ht="16.2" customHeight="1" x14ac:dyDescent="0.25">
      <c r="A20" s="42">
        <v>2017</v>
      </c>
      <c r="B20" s="21">
        <f>'[1]3_X'!X23</f>
        <v>13458.798785499999</v>
      </c>
      <c r="C20" s="21">
        <f>'[1]4_ReX'!F22</f>
        <v>5466</v>
      </c>
      <c r="D20" s="21">
        <f t="shared" si="2"/>
        <v>18924.798785499999</v>
      </c>
      <c r="E20" s="21">
        <f>'2_M'!X22</f>
        <v>56499</v>
      </c>
      <c r="F20" s="21">
        <f t="shared" si="0"/>
        <v>-37574.201214500004</v>
      </c>
      <c r="H20" s="2"/>
    </row>
    <row r="21" spans="1:12" ht="16.2" customHeight="1" x14ac:dyDescent="0.25">
      <c r="A21" s="42">
        <v>2018</v>
      </c>
      <c r="B21" s="21">
        <f>'[1]3_X'!X24</f>
        <v>8883</v>
      </c>
      <c r="C21" s="21">
        <f>'[1]4_ReX'!F23</f>
        <v>4902</v>
      </c>
      <c r="D21" s="21">
        <f t="shared" si="2"/>
        <v>13785</v>
      </c>
      <c r="E21" s="21">
        <f>'2_M'!X23</f>
        <v>63116</v>
      </c>
      <c r="F21" s="21">
        <f t="shared" si="0"/>
        <v>-49331</v>
      </c>
      <c r="H21" s="105"/>
    </row>
    <row r="22" spans="1:12" ht="16.2" customHeight="1" x14ac:dyDescent="0.25">
      <c r="A22" s="42">
        <v>2019</v>
      </c>
      <c r="B22" s="21">
        <f>'[1]3_X'!X25</f>
        <v>10950</v>
      </c>
      <c r="C22" s="21">
        <f>'[1]4_ReX'!F24</f>
        <v>9803</v>
      </c>
      <c r="D22" s="21">
        <f>B22+C22</f>
        <v>20753</v>
      </c>
      <c r="E22" s="21">
        <f>'2_M'!X24</f>
        <v>149353</v>
      </c>
      <c r="F22" s="21">
        <f t="shared" si="0"/>
        <v>-128600</v>
      </c>
      <c r="H22" s="106"/>
      <c r="I22" s="105"/>
      <c r="L22" s="2"/>
    </row>
    <row r="23" spans="1:12" ht="16.2" customHeight="1" x14ac:dyDescent="0.25">
      <c r="A23" s="42">
        <v>2020</v>
      </c>
      <c r="B23" s="21">
        <f>'3_X'!X26</f>
        <v>13325</v>
      </c>
      <c r="C23" s="21">
        <f>'[1]4_ReX'!F25</f>
        <v>4794</v>
      </c>
      <c r="D23" s="21">
        <f>B23+C23</f>
        <v>18119</v>
      </c>
      <c r="E23" s="21">
        <f>'2_M'!X25</f>
        <v>85258.450622646982</v>
      </c>
      <c r="F23" s="21">
        <f t="shared" si="0"/>
        <v>-67139.450622646982</v>
      </c>
      <c r="H23" s="106"/>
      <c r="I23" s="2"/>
      <c r="L23" s="2"/>
    </row>
    <row r="24" spans="1:12" x14ac:dyDescent="0.25">
      <c r="A24" s="42">
        <v>2021</v>
      </c>
      <c r="B24" s="21">
        <f>'[1]3_X'!X27</f>
        <v>37439</v>
      </c>
      <c r="C24" s="21">
        <f>'[1]4_ReX'!F26</f>
        <v>3448</v>
      </c>
      <c r="D24" s="21">
        <f>B24+C24</f>
        <v>40887</v>
      </c>
      <c r="E24" s="21">
        <f>'2_M'!X26</f>
        <v>106263.70641469255</v>
      </c>
      <c r="F24" s="21">
        <f t="shared" si="0"/>
        <v>-65376.706414692555</v>
      </c>
    </row>
    <row r="25" spans="1:12" x14ac:dyDescent="0.25">
      <c r="A25" s="42">
        <v>2022</v>
      </c>
      <c r="B25" s="21">
        <f>'[1]3_X'!X28</f>
        <v>55437</v>
      </c>
      <c r="C25" s="21">
        <f>'[1]4_ReX'!F27</f>
        <v>6662</v>
      </c>
      <c r="D25" s="21">
        <f>B25+C25</f>
        <v>62099</v>
      </c>
      <c r="E25" s="21">
        <f>'2_M'!X27</f>
        <v>120406</v>
      </c>
      <c r="F25" s="21">
        <f t="shared" si="0"/>
        <v>-58307</v>
      </c>
    </row>
    <row r="26" spans="1:12" x14ac:dyDescent="0.25">
      <c r="A26" s="11"/>
      <c r="B26" s="44"/>
      <c r="C26" s="44"/>
      <c r="D26" s="2"/>
      <c r="F26" s="2"/>
    </row>
    <row r="27" spans="1:12" s="100" customFormat="1" x14ac:dyDescent="0.25">
      <c r="A27" s="11"/>
      <c r="B27" s="12"/>
      <c r="C27" s="44"/>
      <c r="D27" s="12"/>
      <c r="E27" s="16"/>
      <c r="F27" s="2"/>
    </row>
    <row r="28" spans="1:12" s="97" customFormat="1" x14ac:dyDescent="0.25">
      <c r="A28" s="27" t="s">
        <v>105</v>
      </c>
      <c r="B28" s="2"/>
      <c r="C28" s="2"/>
      <c r="D28" s="2"/>
      <c r="E28" s="2"/>
      <c r="F28" s="2"/>
    </row>
    <row r="29" spans="1:12" s="97" customFormat="1" ht="14.4" x14ac:dyDescent="0.3">
      <c r="A29" s="170" t="s">
        <v>184</v>
      </c>
      <c r="B29" s="158"/>
      <c r="C29" s="158"/>
      <c r="D29" s="158"/>
      <c r="E29" s="158"/>
      <c r="F29" s="159"/>
    </row>
    <row r="30" spans="1:12" s="97" customFormat="1" ht="14.4" x14ac:dyDescent="0.3">
      <c r="A30" s="157" t="s">
        <v>126</v>
      </c>
      <c r="B30" s="158"/>
      <c r="C30" s="158"/>
      <c r="D30" s="158"/>
      <c r="E30" s="158"/>
      <c r="F30" s="159"/>
    </row>
    <row r="31" spans="1:12" x14ac:dyDescent="0.25">
      <c r="A31" s="11" t="s">
        <v>149</v>
      </c>
      <c r="B31" s="45"/>
      <c r="C31" s="45"/>
      <c r="D31" s="45"/>
      <c r="E31" s="45"/>
      <c r="F31" s="45"/>
    </row>
    <row r="32" spans="1:12" x14ac:dyDescent="0.25">
      <c r="A32" s="36" t="s">
        <v>123</v>
      </c>
      <c r="B32" s="2"/>
      <c r="C32" s="2"/>
      <c r="D32" s="2"/>
      <c r="E32" s="2"/>
      <c r="F32" s="2"/>
    </row>
    <row r="33" spans="1:6" x14ac:dyDescent="0.25">
      <c r="A33" s="36" t="s">
        <v>155</v>
      </c>
      <c r="B33" s="2"/>
      <c r="C33" s="2"/>
      <c r="D33" s="2"/>
      <c r="E33" s="2"/>
      <c r="F33" s="2"/>
    </row>
    <row r="34" spans="1:6" x14ac:dyDescent="0.25">
      <c r="A34" s="36" t="s">
        <v>141</v>
      </c>
      <c r="B34" s="2"/>
      <c r="C34" s="2"/>
      <c r="D34" s="2"/>
      <c r="E34" s="2"/>
      <c r="F34" s="2"/>
    </row>
    <row r="35" spans="1:6" x14ac:dyDescent="0.25">
      <c r="A35" s="46"/>
      <c r="B35" s="2"/>
      <c r="C35" s="2"/>
      <c r="D35" s="2"/>
      <c r="E35" s="2"/>
      <c r="F35" s="2"/>
    </row>
    <row r="36" spans="1:6" x14ac:dyDescent="0.25">
      <c r="A36" s="46"/>
      <c r="B36" s="2"/>
      <c r="C36" s="2"/>
      <c r="D36" s="2"/>
      <c r="E36" s="2"/>
      <c r="F36" s="2"/>
    </row>
    <row r="37" spans="1:6" x14ac:dyDescent="0.25">
      <c r="A37" s="46"/>
      <c r="B37" s="2"/>
      <c r="C37" s="2"/>
      <c r="F37" s="2"/>
    </row>
    <row r="38" spans="1:6" x14ac:dyDescent="0.25">
      <c r="A38" s="46"/>
      <c r="B38" s="105"/>
      <c r="C38" s="105"/>
      <c r="F38" s="2"/>
    </row>
    <row r="39" spans="1:6" x14ac:dyDescent="0.25">
      <c r="A39" s="46"/>
      <c r="B39" s="105"/>
      <c r="C39" s="105"/>
      <c r="F39" s="2"/>
    </row>
    <row r="40" spans="1:6" x14ac:dyDescent="0.25">
      <c r="A40" s="46"/>
      <c r="B40" s="105"/>
      <c r="C40" s="105"/>
      <c r="F40" s="2"/>
    </row>
    <row r="41" spans="1:6" x14ac:dyDescent="0.25">
      <c r="B41" s="105"/>
      <c r="C41" s="105"/>
    </row>
    <row r="42" spans="1:6" x14ac:dyDescent="0.25">
      <c r="B42" s="105"/>
      <c r="C42" s="105"/>
    </row>
    <row r="43" spans="1:6" x14ac:dyDescent="0.25">
      <c r="B43" s="105"/>
      <c r="C43" s="105"/>
    </row>
    <row r="44" spans="1:6" x14ac:dyDescent="0.25">
      <c r="B44" s="105"/>
      <c r="C44" s="105"/>
    </row>
    <row r="45" spans="1:6" x14ac:dyDescent="0.25">
      <c r="B45" s="105"/>
      <c r="C45" s="105"/>
    </row>
    <row r="46" spans="1:6" x14ac:dyDescent="0.25">
      <c r="B46" s="105"/>
      <c r="C46" s="105"/>
    </row>
    <row r="47" spans="1:6" x14ac:dyDescent="0.25">
      <c r="B47" s="105"/>
      <c r="C47" s="105"/>
    </row>
    <row r="48" spans="1:6" x14ac:dyDescent="0.25">
      <c r="B48" s="105"/>
      <c r="C48" s="105"/>
    </row>
    <row r="49" spans="2:3" x14ac:dyDescent="0.25">
      <c r="B49" s="105"/>
      <c r="C49" s="105"/>
    </row>
    <row r="50" spans="2:3" x14ac:dyDescent="0.25">
      <c r="B50" s="105"/>
      <c r="C50" s="105"/>
    </row>
    <row r="51" spans="2:3" x14ac:dyDescent="0.25">
      <c r="B51" s="105"/>
      <c r="C51" s="105"/>
    </row>
    <row r="52" spans="2:3" x14ac:dyDescent="0.25">
      <c r="B52" s="105"/>
      <c r="C52" s="105"/>
    </row>
    <row r="53" spans="2:3" x14ac:dyDescent="0.25">
      <c r="B53" s="105"/>
      <c r="C53" s="105"/>
    </row>
    <row r="54" spans="2:3" x14ac:dyDescent="0.25">
      <c r="B54" s="105"/>
      <c r="C54" s="105"/>
    </row>
    <row r="55" spans="2:3" x14ac:dyDescent="0.25">
      <c r="B55" s="105"/>
      <c r="C55" s="105"/>
    </row>
    <row r="56" spans="2:3" x14ac:dyDescent="0.25">
      <c r="B56" s="105"/>
      <c r="C56" s="105"/>
    </row>
    <row r="57" spans="2:3" x14ac:dyDescent="0.25">
      <c r="B57" s="105"/>
      <c r="C57" s="105"/>
    </row>
    <row r="58" spans="2:3" x14ac:dyDescent="0.25">
      <c r="B58" s="105"/>
      <c r="C58" s="105"/>
    </row>
    <row r="62" spans="2:3" x14ac:dyDescent="0.25">
      <c r="B62" s="106"/>
    </row>
    <row r="63" spans="2:3" x14ac:dyDescent="0.25">
      <c r="B63" s="106"/>
    </row>
    <row r="64" spans="2:3" x14ac:dyDescent="0.25">
      <c r="B64" s="106"/>
    </row>
    <row r="65" spans="2:2" x14ac:dyDescent="0.25">
      <c r="B65" s="106"/>
    </row>
    <row r="66" spans="2:2" x14ac:dyDescent="0.25">
      <c r="B66" s="106"/>
    </row>
    <row r="67" spans="2:2" x14ac:dyDescent="0.25">
      <c r="B67" s="106"/>
    </row>
    <row r="68" spans="2:2" x14ac:dyDescent="0.25">
      <c r="B68" s="106"/>
    </row>
    <row r="69" spans="2:2" x14ac:dyDescent="0.25">
      <c r="B69" s="106"/>
    </row>
    <row r="70" spans="2:2" x14ac:dyDescent="0.25">
      <c r="B70" s="106"/>
    </row>
    <row r="71" spans="2:2" x14ac:dyDescent="0.25">
      <c r="B71" s="106"/>
    </row>
    <row r="72" spans="2:2" x14ac:dyDescent="0.25">
      <c r="B72" s="106"/>
    </row>
    <row r="73" spans="2:2" x14ac:dyDescent="0.25">
      <c r="B73" s="106"/>
    </row>
    <row r="74" spans="2:2" x14ac:dyDescent="0.25">
      <c r="B74" s="106"/>
    </row>
    <row r="75" spans="2:2" x14ac:dyDescent="0.25">
      <c r="B75" s="106"/>
    </row>
    <row r="76" spans="2:2" x14ac:dyDescent="0.25">
      <c r="B76" s="106"/>
    </row>
    <row r="77" spans="2:2" x14ac:dyDescent="0.25">
      <c r="B77" s="106"/>
    </row>
    <row r="78" spans="2:2" x14ac:dyDescent="0.25">
      <c r="B78" s="106"/>
    </row>
    <row r="79" spans="2:2" x14ac:dyDescent="0.25">
      <c r="B79" s="106"/>
    </row>
    <row r="80" spans="2:2" x14ac:dyDescent="0.25">
      <c r="B80" s="106"/>
    </row>
    <row r="81" spans="2:2" x14ac:dyDescent="0.25">
      <c r="B81" s="106"/>
    </row>
    <row r="82" spans="2:2" x14ac:dyDescent="0.25">
      <c r="B82" s="106"/>
    </row>
  </sheetData>
  <mergeCells count="6">
    <mergeCell ref="A30:F30"/>
    <mergeCell ref="B1:F1"/>
    <mergeCell ref="B2:F2"/>
    <mergeCell ref="B3:D3"/>
    <mergeCell ref="E3:E4"/>
    <mergeCell ref="A29:F29"/>
  </mergeCells>
  <phoneticPr fontId="3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Y90"/>
  <sheetViews>
    <sheetView zoomScaleNormal="100" workbookViewId="0">
      <pane xSplit="1" ySplit="5" topLeftCell="B16" activePane="bottomRight" state="frozen"/>
      <selection pane="topRight" activeCell="B1" sqref="B1"/>
      <selection pane="bottomLeft" activeCell="A6" sqref="A6"/>
      <selection pane="bottomRight" activeCell="O29" sqref="O29"/>
    </sheetView>
  </sheetViews>
  <sheetFormatPr defaultColWidth="9.33203125" defaultRowHeight="13.2" x14ac:dyDescent="0.25"/>
  <cols>
    <col min="1" max="1" width="9.6640625" style="1" customWidth="1"/>
    <col min="2" max="2" width="8.33203125" style="1" bestFit="1" customWidth="1"/>
    <col min="3" max="3" width="9.33203125" style="1" bestFit="1" customWidth="1"/>
    <col min="4" max="4" width="8" style="1" customWidth="1"/>
    <col min="5" max="5" width="10.5546875" style="1" customWidth="1"/>
    <col min="6" max="6" width="8.109375" style="1" bestFit="1" customWidth="1"/>
    <col min="7" max="7" width="9" style="1" customWidth="1"/>
    <col min="8" max="8" width="8.6640625" style="1" bestFit="1" customWidth="1"/>
    <col min="9" max="9" width="10.6640625" style="1" customWidth="1"/>
    <col min="10" max="10" width="11" style="1" customWidth="1"/>
    <col min="11" max="11" width="12.44140625" style="1" customWidth="1"/>
    <col min="12" max="12" width="8" style="1" customWidth="1"/>
    <col min="13" max="13" width="11.5546875" style="1" bestFit="1" customWidth="1"/>
    <col min="14" max="14" width="13.33203125" style="1" customWidth="1"/>
    <col min="15" max="15" width="12.33203125" style="1" customWidth="1"/>
    <col min="16" max="16" width="8.6640625" style="1" customWidth="1"/>
    <col min="17" max="17" width="12.44140625" style="1" customWidth="1"/>
    <col min="18" max="18" width="10.6640625" style="1" customWidth="1"/>
    <col min="19" max="19" width="15.6640625" style="1" customWidth="1"/>
    <col min="20" max="20" width="11.44140625" style="1" customWidth="1"/>
    <col min="21" max="21" width="9.33203125" style="1" customWidth="1"/>
    <col min="22" max="22" width="10.33203125" style="1" customWidth="1"/>
    <col min="23" max="23" width="6.6640625" style="1" bestFit="1" customWidth="1"/>
    <col min="24" max="24" width="8.44140625" style="1" bestFit="1" customWidth="1"/>
    <col min="25" max="16384" width="9.33203125" style="1"/>
  </cols>
  <sheetData>
    <row r="1" spans="1:25" s="48" customFormat="1" ht="16.5" customHeight="1" x14ac:dyDescent="0.35">
      <c r="A1" s="96" t="s">
        <v>68</v>
      </c>
      <c r="B1" s="171" t="s">
        <v>150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/>
    </row>
    <row r="2" spans="1:25" ht="16.5" customHeight="1" x14ac:dyDescent="0.3">
      <c r="A2" s="40"/>
      <c r="B2" s="35"/>
      <c r="C2" s="172" t="s">
        <v>106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9"/>
    </row>
    <row r="3" spans="1:25" s="50" customFormat="1" ht="15.75" customHeight="1" x14ac:dyDescent="0.25">
      <c r="A3" s="49"/>
      <c r="B3" s="50" t="s">
        <v>1</v>
      </c>
      <c r="C3" s="50" t="s">
        <v>39</v>
      </c>
      <c r="D3" s="50" t="s">
        <v>2</v>
      </c>
      <c r="E3" s="50" t="s">
        <v>40</v>
      </c>
      <c r="F3" s="50" t="s">
        <v>5</v>
      </c>
      <c r="G3" s="50" t="s">
        <v>6</v>
      </c>
      <c r="H3" s="50" t="s">
        <v>41</v>
      </c>
      <c r="I3" s="50" t="s">
        <v>8</v>
      </c>
      <c r="J3" s="50" t="s">
        <v>42</v>
      </c>
      <c r="K3" s="50" t="s">
        <v>10</v>
      </c>
      <c r="L3" s="50" t="s">
        <v>11</v>
      </c>
      <c r="M3" s="50" t="s">
        <v>43</v>
      </c>
      <c r="N3" s="50" t="s">
        <v>44</v>
      </c>
      <c r="O3" s="50" t="s">
        <v>12</v>
      </c>
      <c r="P3" s="50" t="s">
        <v>14</v>
      </c>
      <c r="Q3" s="50" t="s">
        <v>45</v>
      </c>
      <c r="R3" s="50" t="s">
        <v>46</v>
      </c>
      <c r="S3" s="50" t="s">
        <v>15</v>
      </c>
      <c r="T3" s="51" t="s">
        <v>13</v>
      </c>
      <c r="U3" s="50" t="s">
        <v>47</v>
      </c>
      <c r="V3" s="50" t="s">
        <v>48</v>
      </c>
      <c r="W3" s="33" t="s">
        <v>16</v>
      </c>
    </row>
    <row r="4" spans="1:25" s="53" customFormat="1" ht="80.25" customHeight="1" x14ac:dyDescent="0.25">
      <c r="A4" s="173" t="s">
        <v>67</v>
      </c>
      <c r="B4" s="52" t="s">
        <v>49</v>
      </c>
      <c r="C4" s="52" t="s">
        <v>50</v>
      </c>
      <c r="D4" s="52" t="s">
        <v>51</v>
      </c>
      <c r="E4" s="52" t="s">
        <v>3</v>
      </c>
      <c r="F4" s="52" t="s">
        <v>52</v>
      </c>
      <c r="G4" s="52" t="s">
        <v>7</v>
      </c>
      <c r="H4" s="52" t="s">
        <v>53</v>
      </c>
      <c r="I4" s="52" t="s">
        <v>9</v>
      </c>
      <c r="J4" s="52" t="s">
        <v>4</v>
      </c>
      <c r="K4" s="52" t="s">
        <v>54</v>
      </c>
      <c r="L4" s="52" t="s">
        <v>55</v>
      </c>
      <c r="M4" s="52" t="s">
        <v>56</v>
      </c>
      <c r="N4" s="52" t="s">
        <v>57</v>
      </c>
      <c r="O4" s="52" t="s">
        <v>58</v>
      </c>
      <c r="P4" s="52" t="s">
        <v>59</v>
      </c>
      <c r="Q4" s="52" t="s">
        <v>60</v>
      </c>
      <c r="R4" s="52" t="s">
        <v>61</v>
      </c>
      <c r="S4" s="52" t="s">
        <v>62</v>
      </c>
      <c r="T4" s="52" t="s">
        <v>63</v>
      </c>
      <c r="U4" s="52" t="s">
        <v>64</v>
      </c>
      <c r="V4" s="52" t="s">
        <v>65</v>
      </c>
      <c r="W4" s="18" t="s">
        <v>66</v>
      </c>
      <c r="X4" s="33" t="s">
        <v>0</v>
      </c>
    </row>
    <row r="5" spans="1:25" s="54" customFormat="1" ht="21" customHeight="1" x14ac:dyDescent="0.25">
      <c r="A5" s="174"/>
      <c r="B5" s="54" t="s">
        <v>17</v>
      </c>
      <c r="C5" s="54" t="s">
        <v>18</v>
      </c>
      <c r="D5" s="54" t="s">
        <v>19</v>
      </c>
      <c r="E5" s="54" t="s">
        <v>20</v>
      </c>
      <c r="F5" s="54" t="s">
        <v>21</v>
      </c>
      <c r="G5" s="54" t="s">
        <v>22</v>
      </c>
      <c r="H5" s="54" t="s">
        <v>23</v>
      </c>
      <c r="I5" s="54" t="s">
        <v>24</v>
      </c>
      <c r="J5" s="54" t="s">
        <v>25</v>
      </c>
      <c r="K5" s="54" t="s">
        <v>26</v>
      </c>
      <c r="L5" s="54" t="s">
        <v>27</v>
      </c>
      <c r="M5" s="54" t="s">
        <v>28</v>
      </c>
      <c r="N5" s="54" t="s">
        <v>29</v>
      </c>
      <c r="O5" s="54" t="s">
        <v>30</v>
      </c>
      <c r="P5" s="54" t="s">
        <v>31</v>
      </c>
      <c r="Q5" s="54" t="s">
        <v>32</v>
      </c>
      <c r="R5" s="54" t="s">
        <v>33</v>
      </c>
      <c r="S5" s="54" t="s">
        <v>34</v>
      </c>
      <c r="T5" s="54" t="s">
        <v>35</v>
      </c>
      <c r="U5" s="54" t="s">
        <v>36</v>
      </c>
      <c r="V5" s="54" t="s">
        <v>37</v>
      </c>
      <c r="W5" s="54" t="s">
        <v>110</v>
      </c>
    </row>
    <row r="6" spans="1:25" s="54" customFormat="1" ht="21" customHeight="1" x14ac:dyDescent="0.25">
      <c r="A6" s="55" t="s">
        <v>79</v>
      </c>
    </row>
    <row r="7" spans="1:25" s="58" customFormat="1" ht="13.8" x14ac:dyDescent="0.25">
      <c r="A7" s="56">
        <v>2002</v>
      </c>
      <c r="B7" s="19">
        <v>3416</v>
      </c>
      <c r="C7" s="19">
        <v>684</v>
      </c>
      <c r="D7" s="19">
        <v>103</v>
      </c>
      <c r="E7" s="19">
        <v>5048</v>
      </c>
      <c r="F7" s="19">
        <v>3189</v>
      </c>
      <c r="G7" s="19">
        <v>1062</v>
      </c>
      <c r="H7" s="19">
        <v>783</v>
      </c>
      <c r="I7" s="19">
        <v>0</v>
      </c>
      <c r="J7" s="19">
        <v>1003</v>
      </c>
      <c r="K7" s="19">
        <v>300</v>
      </c>
      <c r="L7" s="19">
        <v>327</v>
      </c>
      <c r="M7" s="19">
        <v>36</v>
      </c>
      <c r="N7" s="19">
        <v>78</v>
      </c>
      <c r="O7" s="19">
        <v>0</v>
      </c>
      <c r="P7" s="19">
        <v>466</v>
      </c>
      <c r="Q7" s="19">
        <v>1566</v>
      </c>
      <c r="R7" s="19">
        <v>1993</v>
      </c>
      <c r="S7" s="19">
        <v>436</v>
      </c>
      <c r="T7" s="19">
        <v>0</v>
      </c>
      <c r="U7" s="19">
        <v>513</v>
      </c>
      <c r="V7" s="19">
        <v>0</v>
      </c>
      <c r="W7" s="19">
        <v>16168</v>
      </c>
      <c r="X7" s="19">
        <f>SUM(B7:W7)</f>
        <v>37171</v>
      </c>
      <c r="Y7" s="57"/>
    </row>
    <row r="8" spans="1:25" s="58" customFormat="1" ht="13.8" x14ac:dyDescent="0.25">
      <c r="A8" s="56">
        <v>2003</v>
      </c>
      <c r="B8" s="19">
        <v>1964</v>
      </c>
      <c r="C8" s="19">
        <v>480</v>
      </c>
      <c r="D8" s="19">
        <v>43</v>
      </c>
      <c r="E8" s="19">
        <v>2211</v>
      </c>
      <c r="F8" s="19">
        <v>6532</v>
      </c>
      <c r="G8" s="19">
        <v>692</v>
      </c>
      <c r="H8" s="19">
        <v>304</v>
      </c>
      <c r="I8" s="19">
        <v>0</v>
      </c>
      <c r="J8" s="19">
        <v>157</v>
      </c>
      <c r="K8" s="19">
        <v>321</v>
      </c>
      <c r="L8" s="19">
        <v>110</v>
      </c>
      <c r="M8" s="19">
        <v>30</v>
      </c>
      <c r="N8" s="19">
        <v>82</v>
      </c>
      <c r="O8" s="19">
        <v>2</v>
      </c>
      <c r="P8" s="19">
        <v>172</v>
      </c>
      <c r="Q8" s="19">
        <v>1280</v>
      </c>
      <c r="R8" s="19">
        <v>695</v>
      </c>
      <c r="S8" s="19">
        <v>518</v>
      </c>
      <c r="T8" s="19">
        <v>0</v>
      </c>
      <c r="U8" s="19">
        <v>119</v>
      </c>
      <c r="V8" s="19">
        <v>0</v>
      </c>
      <c r="W8" s="19">
        <v>7311</v>
      </c>
      <c r="X8" s="19">
        <f t="shared" ref="X8:X23" si="0">SUM(B8:W8)</f>
        <v>23023</v>
      </c>
      <c r="Y8" s="57"/>
    </row>
    <row r="9" spans="1:25" s="58" customFormat="1" ht="13.8" x14ac:dyDescent="0.25">
      <c r="A9" s="56">
        <v>2004</v>
      </c>
      <c r="B9" s="19">
        <v>1561.84620318</v>
      </c>
      <c r="C9" s="19">
        <v>312.19228249999998</v>
      </c>
      <c r="D9" s="19">
        <v>44.25307548</v>
      </c>
      <c r="E9" s="19">
        <v>1986.021917345</v>
      </c>
      <c r="F9" s="19">
        <v>209.3</v>
      </c>
      <c r="G9" s="19">
        <v>720.99408377999998</v>
      </c>
      <c r="H9" s="19">
        <v>145.36689931000001</v>
      </c>
      <c r="I9" s="19">
        <v>0</v>
      </c>
      <c r="J9" s="19">
        <v>142.6</v>
      </c>
      <c r="K9" s="19">
        <v>208.46249812500002</v>
      </c>
      <c r="L9" s="19">
        <v>131.12248158</v>
      </c>
      <c r="M9" s="19">
        <v>66.7</v>
      </c>
      <c r="N9" s="19">
        <v>34.5</v>
      </c>
      <c r="O9" s="19">
        <v>0</v>
      </c>
      <c r="P9" s="19">
        <f>152643.13745/1000</f>
        <v>152.64313745000001</v>
      </c>
      <c r="Q9" s="19">
        <v>1352.042848065</v>
      </c>
      <c r="R9" s="19">
        <v>1371.3314916099998</v>
      </c>
      <c r="S9" s="19">
        <v>155.39649470499998</v>
      </c>
      <c r="T9" s="19">
        <v>0</v>
      </c>
      <c r="U9" s="19">
        <v>60.753758134999998</v>
      </c>
      <c r="V9" s="19">
        <v>0</v>
      </c>
      <c r="W9" s="19">
        <v>11549.188653759998</v>
      </c>
      <c r="X9" s="19">
        <f t="shared" si="0"/>
        <v>20204.715825025</v>
      </c>
      <c r="Y9" s="57"/>
    </row>
    <row r="10" spans="1:25" s="58" customFormat="1" ht="13.8" x14ac:dyDescent="0.25">
      <c r="A10" s="56">
        <v>2005</v>
      </c>
      <c r="B10" s="19">
        <v>873</v>
      </c>
      <c r="C10" s="19">
        <v>353</v>
      </c>
      <c r="D10" s="19">
        <v>3</v>
      </c>
      <c r="E10" s="19">
        <v>1264</v>
      </c>
      <c r="F10" s="19">
        <v>588</v>
      </c>
      <c r="G10" s="19">
        <v>390</v>
      </c>
      <c r="H10" s="19">
        <v>108</v>
      </c>
      <c r="I10" s="19">
        <v>0</v>
      </c>
      <c r="J10" s="19">
        <v>92</v>
      </c>
      <c r="K10" s="19">
        <v>149</v>
      </c>
      <c r="L10" s="19">
        <v>184</v>
      </c>
      <c r="M10" s="19">
        <v>16</v>
      </c>
      <c r="N10" s="19">
        <v>22</v>
      </c>
      <c r="O10" s="19">
        <v>0</v>
      </c>
      <c r="P10" s="19">
        <v>255</v>
      </c>
      <c r="Q10" s="19">
        <v>641</v>
      </c>
      <c r="R10" s="19">
        <v>731</v>
      </c>
      <c r="S10" s="19">
        <v>130</v>
      </c>
      <c r="T10" s="19">
        <v>0</v>
      </c>
      <c r="U10" s="19">
        <v>177</v>
      </c>
      <c r="V10" s="19">
        <v>0</v>
      </c>
      <c r="W10" s="19">
        <v>762</v>
      </c>
      <c r="X10" s="19">
        <f t="shared" si="0"/>
        <v>6738</v>
      </c>
      <c r="Y10" s="57"/>
    </row>
    <row r="11" spans="1:25" s="58" customFormat="1" ht="13.8" x14ac:dyDescent="0.25">
      <c r="A11" s="56">
        <v>2006</v>
      </c>
      <c r="B11" s="19">
        <v>1203</v>
      </c>
      <c r="C11" s="19">
        <v>327</v>
      </c>
      <c r="D11" s="19">
        <v>93</v>
      </c>
      <c r="E11" s="19">
        <v>1547</v>
      </c>
      <c r="F11" s="19">
        <v>944</v>
      </c>
      <c r="G11" s="19">
        <v>616</v>
      </c>
      <c r="H11" s="19">
        <v>174</v>
      </c>
      <c r="I11" s="19">
        <v>0</v>
      </c>
      <c r="J11" s="19">
        <v>385</v>
      </c>
      <c r="K11" s="19">
        <v>106</v>
      </c>
      <c r="L11" s="19">
        <v>133</v>
      </c>
      <c r="M11" s="19">
        <v>32</v>
      </c>
      <c r="N11" s="19">
        <v>74</v>
      </c>
      <c r="O11" s="19">
        <v>0</v>
      </c>
      <c r="P11" s="19">
        <v>726</v>
      </c>
      <c r="Q11" s="19">
        <v>3416</v>
      </c>
      <c r="R11" s="19">
        <v>3759</v>
      </c>
      <c r="S11" s="19">
        <v>103</v>
      </c>
      <c r="T11" s="19">
        <v>0</v>
      </c>
      <c r="U11" s="19">
        <v>310</v>
      </c>
      <c r="V11" s="19">
        <v>0</v>
      </c>
      <c r="W11" s="19">
        <v>7487</v>
      </c>
      <c r="X11" s="19">
        <f t="shared" si="0"/>
        <v>21435</v>
      </c>
      <c r="Y11" s="57"/>
    </row>
    <row r="12" spans="1:25" s="58" customFormat="1" ht="13.8" x14ac:dyDescent="0.25">
      <c r="A12" s="56">
        <v>2007</v>
      </c>
      <c r="B12" s="19">
        <v>727</v>
      </c>
      <c r="C12" s="19">
        <v>391</v>
      </c>
      <c r="D12" s="19">
        <v>16</v>
      </c>
      <c r="E12" s="19">
        <v>1487</v>
      </c>
      <c r="F12" s="19">
        <v>1161</v>
      </c>
      <c r="G12" s="19">
        <v>577</v>
      </c>
      <c r="H12" s="19">
        <v>247</v>
      </c>
      <c r="I12" s="19">
        <v>3</v>
      </c>
      <c r="J12" s="19">
        <v>232</v>
      </c>
      <c r="K12" s="19">
        <v>218</v>
      </c>
      <c r="L12" s="19">
        <v>126</v>
      </c>
      <c r="M12" s="19">
        <v>36</v>
      </c>
      <c r="N12" s="19">
        <v>129</v>
      </c>
      <c r="O12" s="19">
        <v>0</v>
      </c>
      <c r="P12" s="19">
        <v>702</v>
      </c>
      <c r="Q12" s="19">
        <v>3352</v>
      </c>
      <c r="R12" s="19">
        <v>4160</v>
      </c>
      <c r="S12" s="19">
        <v>122</v>
      </c>
      <c r="T12" s="19">
        <v>0</v>
      </c>
      <c r="U12" s="19">
        <v>237</v>
      </c>
      <c r="V12" s="19">
        <v>0</v>
      </c>
      <c r="W12" s="19">
        <v>4999</v>
      </c>
      <c r="X12" s="19">
        <f t="shared" si="0"/>
        <v>18922</v>
      </c>
      <c r="Y12" s="57"/>
    </row>
    <row r="13" spans="1:25" s="58" customFormat="1" ht="13.8" x14ac:dyDescent="0.25">
      <c r="A13" s="56">
        <v>2008</v>
      </c>
      <c r="B13" s="19">
        <v>1055</v>
      </c>
      <c r="C13" s="19">
        <v>266</v>
      </c>
      <c r="D13" s="19">
        <v>15</v>
      </c>
      <c r="E13" s="19">
        <v>1494</v>
      </c>
      <c r="F13" s="19">
        <v>3456</v>
      </c>
      <c r="G13" s="19">
        <v>523</v>
      </c>
      <c r="H13" s="19">
        <v>715</v>
      </c>
      <c r="I13" s="19">
        <v>0</v>
      </c>
      <c r="J13" s="19">
        <v>243</v>
      </c>
      <c r="K13" s="19">
        <v>250</v>
      </c>
      <c r="L13" s="19">
        <v>67</v>
      </c>
      <c r="M13" s="19">
        <v>18</v>
      </c>
      <c r="N13" s="19">
        <v>62</v>
      </c>
      <c r="O13" s="19">
        <v>0</v>
      </c>
      <c r="P13" s="19">
        <v>1165</v>
      </c>
      <c r="Q13" s="19">
        <v>1632</v>
      </c>
      <c r="R13" s="19">
        <v>1736</v>
      </c>
      <c r="S13" s="19">
        <v>59</v>
      </c>
      <c r="T13" s="19">
        <v>2</v>
      </c>
      <c r="U13" s="19">
        <v>362</v>
      </c>
      <c r="V13" s="19">
        <v>32</v>
      </c>
      <c r="W13" s="19">
        <v>3465</v>
      </c>
      <c r="X13" s="19">
        <f t="shared" si="0"/>
        <v>16617</v>
      </c>
      <c r="Y13" s="57"/>
    </row>
    <row r="14" spans="1:25" s="58" customFormat="1" ht="13.8" x14ac:dyDescent="0.25">
      <c r="A14" s="56">
        <v>2009</v>
      </c>
      <c r="B14" s="19">
        <v>1124</v>
      </c>
      <c r="C14" s="19">
        <v>323</v>
      </c>
      <c r="D14" s="19">
        <v>19</v>
      </c>
      <c r="E14" s="19">
        <v>1380</v>
      </c>
      <c r="F14" s="19">
        <v>256</v>
      </c>
      <c r="G14" s="19">
        <v>1025</v>
      </c>
      <c r="H14" s="19">
        <v>288</v>
      </c>
      <c r="I14" s="19">
        <v>1</v>
      </c>
      <c r="J14" s="19">
        <v>100</v>
      </c>
      <c r="K14" s="19">
        <v>322</v>
      </c>
      <c r="L14" s="19">
        <v>51</v>
      </c>
      <c r="M14" s="19">
        <v>62</v>
      </c>
      <c r="N14" s="19">
        <v>40</v>
      </c>
      <c r="O14" s="19">
        <v>0</v>
      </c>
      <c r="P14" s="19">
        <v>673</v>
      </c>
      <c r="Q14" s="19">
        <v>4652</v>
      </c>
      <c r="R14" s="19">
        <v>10559</v>
      </c>
      <c r="S14" s="19">
        <v>126</v>
      </c>
      <c r="T14" s="19">
        <v>5</v>
      </c>
      <c r="U14" s="19">
        <v>294</v>
      </c>
      <c r="V14" s="19">
        <v>6</v>
      </c>
      <c r="W14" s="19">
        <v>9621</v>
      </c>
      <c r="X14" s="19">
        <f t="shared" si="0"/>
        <v>30927</v>
      </c>
      <c r="Y14" s="57"/>
    </row>
    <row r="15" spans="1:25" s="58" customFormat="1" ht="13.8" x14ac:dyDescent="0.25">
      <c r="A15" s="56">
        <v>2010</v>
      </c>
      <c r="B15" s="19">
        <v>1193</v>
      </c>
      <c r="C15" s="19">
        <v>440</v>
      </c>
      <c r="D15" s="19">
        <v>64</v>
      </c>
      <c r="E15" s="19">
        <v>2455</v>
      </c>
      <c r="F15" s="19">
        <v>1244</v>
      </c>
      <c r="G15" s="19">
        <v>1487</v>
      </c>
      <c r="H15" s="19">
        <v>384</v>
      </c>
      <c r="I15" s="19">
        <v>1</v>
      </c>
      <c r="J15" s="19">
        <v>120</v>
      </c>
      <c r="K15" s="19">
        <v>226</v>
      </c>
      <c r="L15" s="19">
        <v>57</v>
      </c>
      <c r="M15" s="19">
        <v>11</v>
      </c>
      <c r="N15" s="19">
        <v>112</v>
      </c>
      <c r="O15" s="19">
        <v>0</v>
      </c>
      <c r="P15" s="19">
        <v>707</v>
      </c>
      <c r="Q15" s="19">
        <v>2171</v>
      </c>
      <c r="R15" s="19">
        <v>1772</v>
      </c>
      <c r="S15" s="19">
        <v>99</v>
      </c>
      <c r="T15" s="19">
        <v>0</v>
      </c>
      <c r="U15" s="19">
        <v>211</v>
      </c>
      <c r="V15" s="19">
        <v>0</v>
      </c>
      <c r="W15" s="19">
        <v>1113</v>
      </c>
      <c r="X15" s="19">
        <f t="shared" si="0"/>
        <v>13867</v>
      </c>
      <c r="Y15" s="57"/>
    </row>
    <row r="16" spans="1:25" s="58" customFormat="1" ht="13.8" x14ac:dyDescent="0.25">
      <c r="A16" s="56">
        <v>2011</v>
      </c>
      <c r="B16" s="19">
        <v>745</v>
      </c>
      <c r="C16" s="19">
        <v>832</v>
      </c>
      <c r="D16" s="19">
        <v>29</v>
      </c>
      <c r="E16" s="19">
        <v>3241</v>
      </c>
      <c r="F16" s="19">
        <v>6726</v>
      </c>
      <c r="G16" s="19">
        <v>1187</v>
      </c>
      <c r="H16" s="19">
        <v>789</v>
      </c>
      <c r="I16" s="19">
        <v>5</v>
      </c>
      <c r="J16" s="19">
        <v>248</v>
      </c>
      <c r="K16" s="19">
        <v>245</v>
      </c>
      <c r="L16" s="19">
        <v>143</v>
      </c>
      <c r="M16" s="19">
        <v>32</v>
      </c>
      <c r="N16" s="19">
        <v>112</v>
      </c>
      <c r="O16" s="19">
        <v>0</v>
      </c>
      <c r="P16" s="19">
        <v>1175</v>
      </c>
      <c r="Q16" s="19">
        <v>2268</v>
      </c>
      <c r="R16" s="19">
        <v>2723</v>
      </c>
      <c r="S16" s="19">
        <v>457.8</v>
      </c>
      <c r="T16" s="19">
        <v>0</v>
      </c>
      <c r="U16" s="19">
        <v>747</v>
      </c>
      <c r="V16" s="19">
        <v>2</v>
      </c>
      <c r="W16" s="19">
        <v>6934</v>
      </c>
      <c r="X16" s="19">
        <f t="shared" si="0"/>
        <v>28640.799999999999</v>
      </c>
      <c r="Y16" s="57"/>
    </row>
    <row r="17" spans="1:25" s="58" customFormat="1" ht="13.8" x14ac:dyDescent="0.25">
      <c r="A17" s="56">
        <v>2012</v>
      </c>
      <c r="B17" s="19">
        <v>1084</v>
      </c>
      <c r="C17" s="19">
        <v>1365</v>
      </c>
      <c r="D17" s="19">
        <v>62</v>
      </c>
      <c r="E17" s="19">
        <v>2732</v>
      </c>
      <c r="F17" s="19">
        <v>5692</v>
      </c>
      <c r="G17" s="19">
        <v>1715</v>
      </c>
      <c r="H17" s="19">
        <v>858</v>
      </c>
      <c r="I17" s="19">
        <v>3</v>
      </c>
      <c r="J17" s="19">
        <v>444</v>
      </c>
      <c r="K17" s="19">
        <v>408</v>
      </c>
      <c r="L17" s="19">
        <v>118</v>
      </c>
      <c r="M17" s="19">
        <v>83</v>
      </c>
      <c r="N17" s="19">
        <v>140</v>
      </c>
      <c r="O17" s="19">
        <v>17</v>
      </c>
      <c r="P17" s="19">
        <v>1152</v>
      </c>
      <c r="Q17" s="19">
        <v>4433</v>
      </c>
      <c r="R17" s="19">
        <v>4099</v>
      </c>
      <c r="S17" s="19">
        <v>572</v>
      </c>
      <c r="T17" s="19">
        <v>0</v>
      </c>
      <c r="U17" s="19">
        <v>2593</v>
      </c>
      <c r="V17" s="19">
        <v>0</v>
      </c>
      <c r="W17" s="19">
        <v>10829</v>
      </c>
      <c r="X17" s="19">
        <f t="shared" si="0"/>
        <v>38399</v>
      </c>
      <c r="Y17" s="57"/>
    </row>
    <row r="18" spans="1:25" s="58" customFormat="1" ht="13.8" x14ac:dyDescent="0.25">
      <c r="A18" s="56">
        <v>2013</v>
      </c>
      <c r="B18" s="19">
        <v>5537</v>
      </c>
      <c r="C18" s="19">
        <v>3543</v>
      </c>
      <c r="D18" s="19">
        <v>27</v>
      </c>
      <c r="E18" s="19">
        <v>8942</v>
      </c>
      <c r="F18" s="19">
        <v>12496</v>
      </c>
      <c r="G18" s="19">
        <v>2597</v>
      </c>
      <c r="H18" s="19">
        <v>2402</v>
      </c>
      <c r="I18" s="19">
        <v>74</v>
      </c>
      <c r="J18" s="19">
        <v>873</v>
      </c>
      <c r="K18" s="19">
        <v>1057</v>
      </c>
      <c r="L18" s="19">
        <v>2022</v>
      </c>
      <c r="M18" s="19">
        <v>87</v>
      </c>
      <c r="N18" s="19">
        <v>16095</v>
      </c>
      <c r="O18" s="19">
        <v>68</v>
      </c>
      <c r="P18" s="19">
        <v>3128</v>
      </c>
      <c r="Q18" s="19">
        <v>19636</v>
      </c>
      <c r="R18" s="19">
        <v>10747</v>
      </c>
      <c r="S18" s="19">
        <v>475</v>
      </c>
      <c r="T18" s="19">
        <v>0</v>
      </c>
      <c r="U18" s="19">
        <v>51695</v>
      </c>
      <c r="V18" s="19">
        <v>0</v>
      </c>
      <c r="W18" s="19">
        <v>16311</v>
      </c>
      <c r="X18" s="19">
        <f>SUM(B18:W18)</f>
        <v>157812</v>
      </c>
      <c r="Y18" s="57"/>
    </row>
    <row r="19" spans="1:25" s="16" customFormat="1" ht="13.8" x14ac:dyDescent="0.25">
      <c r="A19" s="59">
        <v>2014</v>
      </c>
      <c r="B19" s="19">
        <v>7276</v>
      </c>
      <c r="C19" s="19">
        <v>5800</v>
      </c>
      <c r="D19" s="19">
        <v>115</v>
      </c>
      <c r="E19" s="19">
        <v>14842</v>
      </c>
      <c r="F19" s="19">
        <v>27756</v>
      </c>
      <c r="G19" s="19">
        <v>4265</v>
      </c>
      <c r="H19" s="19">
        <v>2525</v>
      </c>
      <c r="I19" s="19">
        <v>38</v>
      </c>
      <c r="J19" s="19">
        <v>552</v>
      </c>
      <c r="K19" s="19">
        <v>2585</v>
      </c>
      <c r="L19" s="19">
        <v>1150</v>
      </c>
      <c r="M19" s="19">
        <v>413</v>
      </c>
      <c r="N19" s="19">
        <v>1579</v>
      </c>
      <c r="O19" s="19">
        <v>36</v>
      </c>
      <c r="P19" s="19">
        <v>2458</v>
      </c>
      <c r="Q19" s="19">
        <v>10445</v>
      </c>
      <c r="R19" s="19">
        <v>3124</v>
      </c>
      <c r="S19" s="19">
        <v>960</v>
      </c>
      <c r="T19" s="19">
        <v>0</v>
      </c>
      <c r="U19" s="19">
        <v>15098</v>
      </c>
      <c r="V19" s="19">
        <v>0</v>
      </c>
      <c r="W19" s="19">
        <v>25167</v>
      </c>
      <c r="X19" s="19">
        <f t="shared" si="0"/>
        <v>126184</v>
      </c>
      <c r="Y19" s="57"/>
    </row>
    <row r="20" spans="1:25" s="16" customFormat="1" ht="13.8" x14ac:dyDescent="0.25">
      <c r="A20" s="59">
        <v>2015</v>
      </c>
      <c r="B20" s="19">
        <v>7560</v>
      </c>
      <c r="C20" s="19">
        <v>7309</v>
      </c>
      <c r="D20" s="19">
        <v>143</v>
      </c>
      <c r="E20" s="19">
        <v>6453</v>
      </c>
      <c r="F20" s="19">
        <v>1541</v>
      </c>
      <c r="G20" s="19">
        <v>1458</v>
      </c>
      <c r="H20" s="19">
        <v>1980</v>
      </c>
      <c r="I20" s="19">
        <v>25</v>
      </c>
      <c r="J20" s="19">
        <v>792</v>
      </c>
      <c r="K20" s="19">
        <v>962</v>
      </c>
      <c r="L20" s="19">
        <v>471</v>
      </c>
      <c r="M20" s="19">
        <v>64</v>
      </c>
      <c r="N20" s="19">
        <v>1497</v>
      </c>
      <c r="O20" s="19">
        <v>0</v>
      </c>
      <c r="P20" s="19">
        <v>8348</v>
      </c>
      <c r="Q20" s="19">
        <v>29631</v>
      </c>
      <c r="R20" s="19">
        <v>19353</v>
      </c>
      <c r="S20" s="19">
        <v>2294</v>
      </c>
      <c r="T20" s="19">
        <v>0</v>
      </c>
      <c r="U20" s="19">
        <v>9141</v>
      </c>
      <c r="V20" s="19">
        <v>0</v>
      </c>
      <c r="W20" s="19">
        <v>25143</v>
      </c>
      <c r="X20" s="19">
        <f t="shared" si="0"/>
        <v>124165</v>
      </c>
      <c r="Y20" s="57"/>
    </row>
    <row r="21" spans="1:25" s="16" customFormat="1" ht="13.8" x14ac:dyDescent="0.25">
      <c r="A21" s="56">
        <v>2016</v>
      </c>
      <c r="B21" s="19">
        <v>8360</v>
      </c>
      <c r="C21" s="19">
        <v>2374</v>
      </c>
      <c r="D21" s="19">
        <v>93</v>
      </c>
      <c r="E21" s="19">
        <v>8134</v>
      </c>
      <c r="F21" s="19">
        <v>1462</v>
      </c>
      <c r="G21" s="19">
        <v>1431</v>
      </c>
      <c r="H21" s="19">
        <v>3064</v>
      </c>
      <c r="I21" s="19">
        <v>4</v>
      </c>
      <c r="J21" s="19">
        <v>1359</v>
      </c>
      <c r="K21" s="19">
        <v>576</v>
      </c>
      <c r="L21" s="19">
        <v>824</v>
      </c>
      <c r="M21" s="19">
        <v>116</v>
      </c>
      <c r="N21" s="19">
        <v>2081</v>
      </c>
      <c r="O21" s="19">
        <v>0</v>
      </c>
      <c r="P21" s="19">
        <v>2834</v>
      </c>
      <c r="Q21" s="19">
        <v>9760</v>
      </c>
      <c r="R21" s="19">
        <v>7740</v>
      </c>
      <c r="S21" s="19">
        <v>1490</v>
      </c>
      <c r="T21" s="19">
        <v>0</v>
      </c>
      <c r="U21" s="19">
        <v>5487</v>
      </c>
      <c r="V21" s="19">
        <v>0</v>
      </c>
      <c r="W21" s="19">
        <v>22419</v>
      </c>
      <c r="X21" s="19">
        <f t="shared" si="0"/>
        <v>79608</v>
      </c>
    </row>
    <row r="22" spans="1:25" s="16" customFormat="1" ht="13.8" x14ac:dyDescent="0.25">
      <c r="A22" s="59">
        <v>2017</v>
      </c>
      <c r="B22" s="19">
        <v>7468</v>
      </c>
      <c r="C22" s="19">
        <v>2823</v>
      </c>
      <c r="D22" s="19">
        <v>120</v>
      </c>
      <c r="E22" s="19">
        <v>6792</v>
      </c>
      <c r="F22" s="19">
        <v>2255</v>
      </c>
      <c r="G22" s="19">
        <v>2680</v>
      </c>
      <c r="H22" s="19">
        <v>2023</v>
      </c>
      <c r="I22" s="19">
        <v>19</v>
      </c>
      <c r="J22" s="19">
        <v>1118</v>
      </c>
      <c r="K22" s="19">
        <v>788</v>
      </c>
      <c r="L22" s="19">
        <v>780</v>
      </c>
      <c r="M22" s="19">
        <v>45</v>
      </c>
      <c r="N22" s="19">
        <v>221</v>
      </c>
      <c r="O22" s="19">
        <v>0</v>
      </c>
      <c r="P22" s="19">
        <v>2142</v>
      </c>
      <c r="Q22" s="19">
        <v>9635</v>
      </c>
      <c r="R22" s="19">
        <v>3667</v>
      </c>
      <c r="S22" s="19">
        <v>862</v>
      </c>
      <c r="T22" s="19">
        <v>0</v>
      </c>
      <c r="U22" s="19">
        <v>983</v>
      </c>
      <c r="V22" s="19">
        <v>0</v>
      </c>
      <c r="W22" s="19">
        <v>12078</v>
      </c>
      <c r="X22" s="19">
        <f t="shared" si="0"/>
        <v>56499</v>
      </c>
    </row>
    <row r="23" spans="1:25" s="16" customFormat="1" ht="13.8" x14ac:dyDescent="0.25">
      <c r="A23" s="59">
        <v>2018</v>
      </c>
      <c r="B23" s="19">
        <v>5937</v>
      </c>
      <c r="C23" s="19">
        <v>2452</v>
      </c>
      <c r="D23" s="19">
        <v>158</v>
      </c>
      <c r="E23" s="19">
        <v>6905</v>
      </c>
      <c r="F23" s="19">
        <v>6958</v>
      </c>
      <c r="G23" s="19">
        <v>3284</v>
      </c>
      <c r="H23" s="19">
        <v>2721</v>
      </c>
      <c r="I23" s="19">
        <v>2</v>
      </c>
      <c r="J23" s="19">
        <v>1642</v>
      </c>
      <c r="K23" s="19">
        <v>988</v>
      </c>
      <c r="L23" s="19">
        <v>1249</v>
      </c>
      <c r="M23" s="19">
        <v>82</v>
      </c>
      <c r="N23" s="19">
        <v>377</v>
      </c>
      <c r="O23" s="19">
        <v>0</v>
      </c>
      <c r="P23" s="19">
        <v>2829</v>
      </c>
      <c r="Q23" s="19">
        <v>8822</v>
      </c>
      <c r="R23" s="19">
        <v>3897</v>
      </c>
      <c r="S23" s="19">
        <v>773</v>
      </c>
      <c r="T23" s="19">
        <v>0</v>
      </c>
      <c r="U23" s="19">
        <v>1204</v>
      </c>
      <c r="V23" s="19">
        <v>0</v>
      </c>
      <c r="W23" s="19">
        <v>12836</v>
      </c>
      <c r="X23" s="19">
        <f t="shared" si="0"/>
        <v>63116</v>
      </c>
    </row>
    <row r="24" spans="1:25" s="119" customFormat="1" ht="13.8" x14ac:dyDescent="0.25">
      <c r="A24" s="126">
        <v>2019</v>
      </c>
      <c r="B24" s="122">
        <v>7238</v>
      </c>
      <c r="C24" s="122">
        <v>2887</v>
      </c>
      <c r="D24" s="122">
        <v>191</v>
      </c>
      <c r="E24" s="122">
        <v>8605</v>
      </c>
      <c r="F24" s="19">
        <v>76264</v>
      </c>
      <c r="G24" s="122">
        <v>2298</v>
      </c>
      <c r="H24" s="122">
        <v>1934</v>
      </c>
      <c r="I24" s="122">
        <v>40</v>
      </c>
      <c r="J24" s="122">
        <v>1045</v>
      </c>
      <c r="K24" s="122">
        <v>663</v>
      </c>
      <c r="L24" s="122">
        <v>1748</v>
      </c>
      <c r="M24" s="122">
        <v>69</v>
      </c>
      <c r="N24" s="122">
        <v>529</v>
      </c>
      <c r="O24" s="122">
        <v>8</v>
      </c>
      <c r="P24" s="122">
        <v>3346</v>
      </c>
      <c r="Q24" s="122">
        <v>17805</v>
      </c>
      <c r="R24" s="122">
        <v>8974</v>
      </c>
      <c r="S24" s="122">
        <v>3306</v>
      </c>
      <c r="T24" s="122">
        <v>0</v>
      </c>
      <c r="U24" s="122">
        <v>1648</v>
      </c>
      <c r="V24" s="122">
        <v>483</v>
      </c>
      <c r="W24" s="122">
        <v>10272</v>
      </c>
      <c r="X24" s="122">
        <f>SUM(B24:W24)</f>
        <v>149353</v>
      </c>
    </row>
    <row r="25" spans="1:25" s="16" customFormat="1" ht="13.8" x14ac:dyDescent="0.25">
      <c r="A25" s="60">
        <v>2020</v>
      </c>
      <c r="B25" s="19">
        <v>6238.6924413553361</v>
      </c>
      <c r="C25" s="19">
        <v>2605.3649000868791</v>
      </c>
      <c r="D25" s="19">
        <v>237.76136692730961</v>
      </c>
      <c r="E25" s="19">
        <v>11410.590790616867</v>
      </c>
      <c r="F25" s="19">
        <v>2614.5873153779321</v>
      </c>
      <c r="G25" s="19">
        <v>5008.9197799015346</v>
      </c>
      <c r="H25" s="19">
        <v>2470.8427454387484</v>
      </c>
      <c r="I25" s="19">
        <v>19.871126556617433</v>
      </c>
      <c r="J25" s="19">
        <v>1814.97393570808</v>
      </c>
      <c r="K25" s="19">
        <v>675.34317984361417</v>
      </c>
      <c r="L25" s="19">
        <v>1440.865913698234</v>
      </c>
      <c r="M25" s="19">
        <v>40.860121633362304</v>
      </c>
      <c r="N25" s="19">
        <v>443.59832030118741</v>
      </c>
      <c r="O25" s="19">
        <v>1520.4865334491747</v>
      </c>
      <c r="P25" s="19">
        <v>2189.8769186214895</v>
      </c>
      <c r="Q25" s="19">
        <v>14558.550535766004</v>
      </c>
      <c r="R25" s="19">
        <v>9578.1769475818146</v>
      </c>
      <c r="S25" s="19">
        <v>1358.1523313061102</v>
      </c>
      <c r="T25" s="19">
        <v>0</v>
      </c>
      <c r="U25" s="19">
        <v>1100.7283521575446</v>
      </c>
      <c r="V25" s="19">
        <v>3.7286417607877209</v>
      </c>
      <c r="W25" s="19">
        <v>19926.478424558361</v>
      </c>
      <c r="X25" s="19">
        <f>SUM(B25:W25)</f>
        <v>85258.450622646982</v>
      </c>
    </row>
    <row r="26" spans="1:25" s="16" customFormat="1" ht="13.8" x14ac:dyDescent="0.25">
      <c r="A26" s="60">
        <v>2021</v>
      </c>
      <c r="B26" s="19">
        <v>6906.6302901251056</v>
      </c>
      <c r="C26" s="19">
        <v>3241.00479105669</v>
      </c>
      <c r="D26" s="19">
        <v>139.15357998402979</v>
      </c>
      <c r="E26" s="19">
        <v>16779.33723715731</v>
      </c>
      <c r="F26" s="19">
        <v>1586.9976044716529</v>
      </c>
      <c r="G26" s="19">
        <v>3206.2323662496624</v>
      </c>
      <c r="H26" s="19">
        <v>2532.8546712802772</v>
      </c>
      <c r="I26" s="19">
        <v>32.750865051903119</v>
      </c>
      <c r="J26" s="19">
        <v>2767.9717859994671</v>
      </c>
      <c r="K26" s="19">
        <v>1351.2643066276291</v>
      </c>
      <c r="L26" s="19">
        <v>666.82060154378496</v>
      </c>
      <c r="M26" s="19">
        <v>138.15011977641734</v>
      </c>
      <c r="N26" s="19">
        <v>484.54085706680866</v>
      </c>
      <c r="O26" s="19">
        <v>17.840031940377958</v>
      </c>
      <c r="P26" s="19">
        <v>3649.2547245142428</v>
      </c>
      <c r="Q26" s="19">
        <v>15900.660101144527</v>
      </c>
      <c r="R26" s="19">
        <v>21981.345488421608</v>
      </c>
      <c r="S26" s="19">
        <v>2304.244077721587</v>
      </c>
      <c r="T26" s="19">
        <v>0</v>
      </c>
      <c r="U26" s="19">
        <v>1547.1586372105403</v>
      </c>
      <c r="V26" s="19">
        <v>26.028746340165029</v>
      </c>
      <c r="W26" s="19">
        <v>21003.465531008787</v>
      </c>
      <c r="X26" s="19">
        <f>SUM(B26:W26)</f>
        <v>106263.70641469255</v>
      </c>
    </row>
    <row r="27" spans="1:25" s="16" customFormat="1" ht="13.8" x14ac:dyDescent="0.25">
      <c r="A27" s="60">
        <v>2022</v>
      </c>
      <c r="B27" s="19">
        <v>7430</v>
      </c>
      <c r="C27" s="19">
        <v>2617</v>
      </c>
      <c r="D27" s="19">
        <v>264</v>
      </c>
      <c r="E27" s="19">
        <v>13604</v>
      </c>
      <c r="F27" s="19">
        <v>4684</v>
      </c>
      <c r="G27" s="19">
        <v>4999</v>
      </c>
      <c r="H27" s="19">
        <v>6098</v>
      </c>
      <c r="I27" s="19">
        <v>104</v>
      </c>
      <c r="J27" s="19">
        <v>3257</v>
      </c>
      <c r="K27" s="19">
        <v>1401</v>
      </c>
      <c r="L27" s="19">
        <v>2758</v>
      </c>
      <c r="M27" s="19">
        <v>453</v>
      </c>
      <c r="N27" s="19">
        <v>2165</v>
      </c>
      <c r="O27" s="19">
        <v>7</v>
      </c>
      <c r="P27" s="19">
        <v>5560</v>
      </c>
      <c r="Q27" s="19">
        <v>24442</v>
      </c>
      <c r="R27" s="19">
        <v>22678</v>
      </c>
      <c r="S27" s="19">
        <v>2463</v>
      </c>
      <c r="T27" s="19">
        <v>0</v>
      </c>
      <c r="U27" s="19">
        <v>5853</v>
      </c>
      <c r="V27" s="19">
        <v>0</v>
      </c>
      <c r="W27" s="19">
        <v>9569</v>
      </c>
      <c r="X27" s="19">
        <f>SUM(B27:W27)</f>
        <v>120406</v>
      </c>
    </row>
    <row r="28" spans="1:25" s="16" customFormat="1" ht="13.8" x14ac:dyDescent="0.25">
      <c r="A28" s="6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"/>
      <c r="W28" s="19"/>
      <c r="X28" s="19"/>
    </row>
    <row r="29" spans="1:25" s="16" customFormat="1" ht="13.8" x14ac:dyDescent="0.25">
      <c r="A29" s="6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"/>
      <c r="W29" s="19"/>
      <c r="X29" s="19"/>
    </row>
    <row r="30" spans="1:25" s="16" customFormat="1" ht="13.8" x14ac:dyDescent="0.25">
      <c r="A30" s="60"/>
      <c r="B30" s="19"/>
      <c r="C30" s="19"/>
      <c r="D30" s="19"/>
      <c r="E30" s="19"/>
      <c r="F30" s="9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"/>
      <c r="W30" s="19"/>
      <c r="X30" s="19"/>
    </row>
    <row r="31" spans="1:25" s="16" customFormat="1" ht="13.8" x14ac:dyDescent="0.25">
      <c r="A31" s="6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 t="s">
        <v>73</v>
      </c>
      <c r="O31" s="19"/>
      <c r="S31" s="19"/>
      <c r="U31" s="19"/>
      <c r="V31" s="2"/>
      <c r="X31" s="19"/>
    </row>
    <row r="32" spans="1:25" ht="14.4" x14ac:dyDescent="0.3">
      <c r="A32" s="27" t="s">
        <v>105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61"/>
      <c r="X32" s="61"/>
    </row>
    <row r="33" spans="1:24" ht="14.4" x14ac:dyDescent="0.3">
      <c r="A33" s="170" t="s">
        <v>184</v>
      </c>
      <c r="B33" s="158"/>
      <c r="C33" s="158"/>
      <c r="D33" s="158"/>
      <c r="E33" s="158"/>
      <c r="F33" s="158"/>
      <c r="G33" s="159"/>
      <c r="H33" s="2"/>
      <c r="I33" s="2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63"/>
    </row>
    <row r="34" spans="1:24" ht="14.4" x14ac:dyDescent="0.3">
      <c r="A34" s="157" t="s">
        <v>126</v>
      </c>
      <c r="B34" s="158"/>
      <c r="C34" s="158"/>
      <c r="D34" s="158"/>
      <c r="E34" s="158"/>
      <c r="F34" s="158"/>
      <c r="G34" s="158"/>
      <c r="H34" s="159"/>
      <c r="I34" s="2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4" s="64" customFormat="1" ht="13.8" x14ac:dyDescent="0.25">
      <c r="A35" s="36" t="s">
        <v>124</v>
      </c>
      <c r="B35" s="45"/>
      <c r="C35" s="45"/>
      <c r="D35" s="45"/>
      <c r="E35" s="45"/>
      <c r="F35" s="45"/>
      <c r="G35" s="45"/>
      <c r="H35" s="45"/>
      <c r="I35" s="4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4" s="64" customFormat="1" ht="13.8" x14ac:dyDescent="0.25">
      <c r="A36" s="36" t="s">
        <v>141</v>
      </c>
      <c r="B36" s="45"/>
      <c r="C36" s="45"/>
      <c r="D36" s="45"/>
      <c r="E36" s="45"/>
      <c r="F36" s="45"/>
      <c r="G36" s="45"/>
      <c r="H36" s="45"/>
      <c r="I36" s="4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4" s="11" customFormat="1" ht="13.8" x14ac:dyDescent="0.25">
      <c r="A37" s="45" t="s">
        <v>155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4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4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4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4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4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4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4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4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</sheetData>
  <mergeCells count="5">
    <mergeCell ref="B1:X1"/>
    <mergeCell ref="C2:X2"/>
    <mergeCell ref="A4:A5"/>
    <mergeCell ref="A33:G33"/>
    <mergeCell ref="A34:H3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X7:X27" formulaRange="1"/>
    <ignoredError sqref="V5 T5 O5 D5" numberStoredAsText="1"/>
    <ignoredError sqref="C5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0"/>
  </sheetPr>
  <dimension ref="A1:AA36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7" sqref="A7"/>
      <selection pane="bottomRight" activeCell="H32" sqref="H32"/>
    </sheetView>
  </sheetViews>
  <sheetFormatPr defaultColWidth="9.33203125" defaultRowHeight="13.2" x14ac:dyDescent="0.25"/>
  <cols>
    <col min="1" max="1" width="10.44140625" style="1" customWidth="1"/>
    <col min="2" max="2" width="9.5546875" style="1" customWidth="1"/>
    <col min="3" max="3" width="9.33203125" style="1" customWidth="1"/>
    <col min="4" max="4" width="8.5546875" style="1" customWidth="1"/>
    <col min="5" max="5" width="10.44140625" style="1" customWidth="1"/>
    <col min="6" max="6" width="8.6640625" style="1" customWidth="1"/>
    <col min="7" max="7" width="10.33203125" style="1" customWidth="1"/>
    <col min="8" max="8" width="11.33203125" style="1" bestFit="1" customWidth="1"/>
    <col min="9" max="9" width="11.5546875" style="1" customWidth="1"/>
    <col min="10" max="10" width="14.33203125" style="1" bestFit="1" customWidth="1"/>
    <col min="11" max="11" width="11.5546875" style="1" customWidth="1"/>
    <col min="12" max="12" width="8.5546875" style="1" customWidth="1"/>
    <col min="13" max="13" width="10.5546875" style="1" customWidth="1"/>
    <col min="14" max="15" width="12.33203125" style="1" customWidth="1"/>
    <col min="16" max="16" width="9.33203125" style="1" customWidth="1"/>
    <col min="17" max="17" width="13" style="1" customWidth="1"/>
    <col min="18" max="18" width="10.33203125" style="1" customWidth="1"/>
    <col min="19" max="19" width="17.44140625" style="1" customWidth="1"/>
    <col min="20" max="20" width="10.6640625" style="1" customWidth="1"/>
    <col min="21" max="21" width="12.44140625" style="1" customWidth="1"/>
    <col min="22" max="22" width="8.6640625" style="1" customWidth="1"/>
    <col min="23" max="23" width="7.5546875" style="1" customWidth="1"/>
    <col min="24" max="16384" width="9.33203125" style="1"/>
  </cols>
  <sheetData>
    <row r="1" spans="1:27" ht="17.399999999999999" x14ac:dyDescent="0.3">
      <c r="A1" s="182" t="s">
        <v>82</v>
      </c>
      <c r="B1" s="171" t="s">
        <v>151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/>
    </row>
    <row r="2" spans="1:27" ht="15" customHeight="1" x14ac:dyDescent="0.3">
      <c r="A2" s="183"/>
      <c r="B2" s="192" t="s">
        <v>111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4"/>
    </row>
    <row r="3" spans="1:27" s="64" customFormat="1" ht="13.8" x14ac:dyDescent="0.3">
      <c r="A3" s="184"/>
      <c r="B3" s="187" t="s">
        <v>152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9"/>
    </row>
    <row r="4" spans="1:27" s="65" customFormat="1" ht="15.75" customHeight="1" x14ac:dyDescent="0.25">
      <c r="A4" s="177" t="s">
        <v>67</v>
      </c>
      <c r="B4" s="65" t="s">
        <v>1</v>
      </c>
      <c r="C4" s="65" t="s">
        <v>39</v>
      </c>
      <c r="D4" s="65" t="s">
        <v>2</v>
      </c>
      <c r="E4" s="65" t="s">
        <v>40</v>
      </c>
      <c r="F4" s="65" t="s">
        <v>5</v>
      </c>
      <c r="G4" s="65" t="s">
        <v>6</v>
      </c>
      <c r="H4" s="65" t="s">
        <v>41</v>
      </c>
      <c r="I4" s="65" t="s">
        <v>8</v>
      </c>
      <c r="J4" s="65" t="s">
        <v>42</v>
      </c>
      <c r="K4" s="65" t="s">
        <v>10</v>
      </c>
      <c r="L4" s="65" t="s">
        <v>11</v>
      </c>
      <c r="M4" s="65" t="s">
        <v>43</v>
      </c>
      <c r="N4" s="65" t="s">
        <v>44</v>
      </c>
      <c r="O4" s="65" t="s">
        <v>12</v>
      </c>
      <c r="P4" s="65" t="s">
        <v>14</v>
      </c>
      <c r="Q4" s="65" t="s">
        <v>45</v>
      </c>
      <c r="R4" s="65" t="s">
        <v>46</v>
      </c>
      <c r="S4" s="65" t="s">
        <v>15</v>
      </c>
      <c r="T4" s="66" t="s">
        <v>13</v>
      </c>
      <c r="U4" s="65" t="s">
        <v>47</v>
      </c>
      <c r="V4" s="65" t="s">
        <v>48</v>
      </c>
      <c r="W4" s="67" t="s">
        <v>16</v>
      </c>
      <c r="X4" s="190" t="s">
        <v>0</v>
      </c>
    </row>
    <row r="5" spans="1:27" s="53" customFormat="1" ht="79.2" x14ac:dyDescent="0.25">
      <c r="A5" s="178"/>
      <c r="B5" s="52" t="s">
        <v>49</v>
      </c>
      <c r="C5" s="52" t="s">
        <v>50</v>
      </c>
      <c r="D5" s="52" t="s">
        <v>51</v>
      </c>
      <c r="E5" s="52" t="s">
        <v>3</v>
      </c>
      <c r="F5" s="52" t="s">
        <v>52</v>
      </c>
      <c r="G5" s="52" t="s">
        <v>7</v>
      </c>
      <c r="H5" s="52" t="s">
        <v>53</v>
      </c>
      <c r="I5" s="52" t="s">
        <v>69</v>
      </c>
      <c r="J5" s="52" t="s">
        <v>4</v>
      </c>
      <c r="K5" s="52" t="s">
        <v>54</v>
      </c>
      <c r="L5" s="52" t="s">
        <v>55</v>
      </c>
      <c r="M5" s="52" t="s">
        <v>56</v>
      </c>
      <c r="N5" s="52" t="s">
        <v>57</v>
      </c>
      <c r="O5" s="52" t="s">
        <v>58</v>
      </c>
      <c r="P5" s="52" t="s">
        <v>59</v>
      </c>
      <c r="Q5" s="52" t="s">
        <v>60</v>
      </c>
      <c r="R5" s="52" t="s">
        <v>61</v>
      </c>
      <c r="S5" s="52" t="s">
        <v>62</v>
      </c>
      <c r="T5" s="68" t="s">
        <v>63</v>
      </c>
      <c r="U5" s="52" t="s">
        <v>64</v>
      </c>
      <c r="V5" s="52" t="s">
        <v>65</v>
      </c>
      <c r="W5" s="18" t="s">
        <v>66</v>
      </c>
      <c r="X5" s="191"/>
    </row>
    <row r="6" spans="1:27" s="54" customFormat="1" x14ac:dyDescent="0.25">
      <c r="A6" s="179"/>
      <c r="B6" s="54" t="s">
        <v>17</v>
      </c>
      <c r="C6" s="54" t="s">
        <v>18</v>
      </c>
      <c r="D6" s="54" t="s">
        <v>19</v>
      </c>
      <c r="E6" s="54" t="s">
        <v>20</v>
      </c>
      <c r="F6" s="54" t="s">
        <v>21</v>
      </c>
      <c r="G6" s="54" t="s">
        <v>22</v>
      </c>
      <c r="H6" s="54" t="s">
        <v>23</v>
      </c>
      <c r="I6" s="54" t="s">
        <v>24</v>
      </c>
      <c r="J6" s="54" t="s">
        <v>25</v>
      </c>
      <c r="K6" s="54" t="s">
        <v>26</v>
      </c>
      <c r="L6" s="54" t="s">
        <v>27</v>
      </c>
      <c r="M6" s="54" t="s">
        <v>28</v>
      </c>
      <c r="N6" s="54" t="s">
        <v>29</v>
      </c>
      <c r="O6" s="54" t="s">
        <v>30</v>
      </c>
      <c r="P6" s="54" t="s">
        <v>31</v>
      </c>
      <c r="Q6" s="54" t="s">
        <v>32</v>
      </c>
      <c r="R6" s="54" t="s">
        <v>33</v>
      </c>
      <c r="S6" s="54" t="s">
        <v>34</v>
      </c>
      <c r="T6" s="54" t="s">
        <v>35</v>
      </c>
      <c r="U6" s="54" t="s">
        <v>36</v>
      </c>
      <c r="V6" s="54" t="s">
        <v>37</v>
      </c>
      <c r="W6" s="54" t="s">
        <v>38</v>
      </c>
    </row>
    <row r="7" spans="1:27" s="54" customFormat="1" ht="14.4" x14ac:dyDescent="0.25">
      <c r="A7" s="69" t="s">
        <v>107</v>
      </c>
    </row>
    <row r="8" spans="1:27" s="54" customFormat="1" x14ac:dyDescent="0.25">
      <c r="A8" s="1">
        <v>2002</v>
      </c>
      <c r="B8" s="19">
        <v>0</v>
      </c>
      <c r="C8" s="19">
        <v>0</v>
      </c>
      <c r="D8" s="19">
        <v>0</v>
      </c>
      <c r="E8" s="19">
        <v>9</v>
      </c>
      <c r="F8" s="19">
        <v>6471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24</v>
      </c>
      <c r="Q8" s="19">
        <v>10</v>
      </c>
      <c r="R8" s="19">
        <v>30</v>
      </c>
      <c r="S8" s="19">
        <v>4</v>
      </c>
      <c r="T8" s="19">
        <v>0</v>
      </c>
      <c r="U8" s="19">
        <v>0</v>
      </c>
      <c r="V8" s="19">
        <v>15</v>
      </c>
      <c r="W8" s="19">
        <v>0</v>
      </c>
      <c r="X8" s="19">
        <f>SUM(B8:W8)</f>
        <v>6563</v>
      </c>
      <c r="Y8" s="54" t="s">
        <v>73</v>
      </c>
      <c r="Z8" s="71"/>
    </row>
    <row r="9" spans="1:27" s="54" customFormat="1" x14ac:dyDescent="0.25">
      <c r="A9" s="1">
        <v>2003</v>
      </c>
      <c r="B9" s="19">
        <v>0</v>
      </c>
      <c r="C9" s="19">
        <v>0</v>
      </c>
      <c r="D9" s="19">
        <v>0</v>
      </c>
      <c r="E9" s="19">
        <v>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2</v>
      </c>
      <c r="N9" s="19">
        <v>0</v>
      </c>
      <c r="O9" s="19">
        <v>0</v>
      </c>
      <c r="P9" s="19">
        <v>2</v>
      </c>
      <c r="Q9" s="19">
        <v>17</v>
      </c>
      <c r="R9" s="19">
        <v>28</v>
      </c>
      <c r="S9" s="19">
        <v>45</v>
      </c>
      <c r="T9" s="19">
        <v>0</v>
      </c>
      <c r="U9" s="19">
        <v>0</v>
      </c>
      <c r="V9" s="19">
        <v>21</v>
      </c>
      <c r="W9" s="19">
        <v>0</v>
      </c>
      <c r="X9" s="19">
        <f t="shared" ref="X9:X24" si="0">SUM(B9:W9)</f>
        <v>121</v>
      </c>
      <c r="Z9" s="71"/>
    </row>
    <row r="10" spans="1:27" s="54" customFormat="1" x14ac:dyDescent="0.25">
      <c r="A10" s="1">
        <v>2004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2.9460554600000002</v>
      </c>
      <c r="H10" s="19">
        <v>0.95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5.6903942079999998</v>
      </c>
      <c r="Q10" s="19">
        <v>49.443005335999999</v>
      </c>
      <c r="R10" s="19">
        <v>0</v>
      </c>
      <c r="S10" s="19">
        <v>12.35</v>
      </c>
      <c r="T10" s="19">
        <v>0</v>
      </c>
      <c r="U10" s="19">
        <v>0</v>
      </c>
      <c r="V10" s="19">
        <v>14</v>
      </c>
      <c r="W10" s="19">
        <v>0</v>
      </c>
      <c r="X10" s="19">
        <f t="shared" si="0"/>
        <v>85.379455003999993</v>
      </c>
      <c r="Z10" s="71"/>
    </row>
    <row r="11" spans="1:27" s="54" customFormat="1" x14ac:dyDescent="0.25">
      <c r="A11" s="1">
        <v>2005</v>
      </c>
      <c r="B11" s="19">
        <v>5</v>
      </c>
      <c r="C11" s="19">
        <v>0</v>
      </c>
      <c r="D11" s="19">
        <v>0</v>
      </c>
      <c r="E11" s="19">
        <v>0</v>
      </c>
      <c r="F11" s="19">
        <v>409</v>
      </c>
      <c r="G11" s="19">
        <v>3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6</v>
      </c>
      <c r="P11" s="19">
        <v>2</v>
      </c>
      <c r="Q11" s="19">
        <v>13</v>
      </c>
      <c r="R11" s="19">
        <v>0</v>
      </c>
      <c r="S11" s="19">
        <v>166</v>
      </c>
      <c r="T11" s="19">
        <v>0</v>
      </c>
      <c r="U11" s="19">
        <v>0</v>
      </c>
      <c r="V11" s="19">
        <v>9</v>
      </c>
      <c r="W11" s="19">
        <v>0</v>
      </c>
      <c r="X11" s="19">
        <f t="shared" si="0"/>
        <v>614</v>
      </c>
      <c r="Z11" s="71"/>
    </row>
    <row r="12" spans="1:27" s="54" customFormat="1" x14ac:dyDescent="0.25">
      <c r="A12" s="1">
        <v>2006</v>
      </c>
      <c r="B12" s="19">
        <v>0</v>
      </c>
      <c r="C12" s="19">
        <v>0</v>
      </c>
      <c r="D12" s="19">
        <v>0</v>
      </c>
      <c r="E12" s="19">
        <v>16</v>
      </c>
      <c r="F12" s="19">
        <v>964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  <c r="P12" s="19">
        <v>10</v>
      </c>
      <c r="Q12" s="19">
        <v>253</v>
      </c>
      <c r="R12" s="19">
        <v>15</v>
      </c>
      <c r="S12" s="19">
        <v>0</v>
      </c>
      <c r="T12" s="19">
        <v>0</v>
      </c>
      <c r="U12" s="19">
        <v>24</v>
      </c>
      <c r="V12" s="19">
        <v>19</v>
      </c>
      <c r="W12" s="19">
        <v>0</v>
      </c>
      <c r="X12" s="19">
        <f t="shared" si="0"/>
        <v>1302</v>
      </c>
      <c r="Y12" s="54" t="s">
        <v>73</v>
      </c>
      <c r="Z12" s="71"/>
    </row>
    <row r="13" spans="1:27" s="54" customFormat="1" x14ac:dyDescent="0.25">
      <c r="A13" s="1">
        <v>2007</v>
      </c>
      <c r="B13" s="19">
        <v>0</v>
      </c>
      <c r="C13" s="19">
        <v>0</v>
      </c>
      <c r="D13" s="19">
        <v>0</v>
      </c>
      <c r="E13" s="19">
        <v>37</v>
      </c>
      <c r="F13" s="19">
        <v>9012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3.8</v>
      </c>
      <c r="M13" s="19">
        <v>0.83045371500000009</v>
      </c>
      <c r="N13" s="19">
        <v>0</v>
      </c>
      <c r="O13" s="19">
        <v>0</v>
      </c>
      <c r="P13" s="19">
        <v>0</v>
      </c>
      <c r="Q13" s="19">
        <v>267.17563612800001</v>
      </c>
      <c r="R13" s="19">
        <v>0</v>
      </c>
      <c r="S13" s="19">
        <v>18</v>
      </c>
      <c r="T13" s="19">
        <v>0</v>
      </c>
      <c r="U13" s="19">
        <v>0</v>
      </c>
      <c r="V13" s="19">
        <v>0</v>
      </c>
      <c r="W13" s="19">
        <v>0</v>
      </c>
      <c r="X13" s="19">
        <f t="shared" si="0"/>
        <v>9338.8060898429994</v>
      </c>
      <c r="Z13" s="71"/>
    </row>
    <row r="14" spans="1:27" s="54" customFormat="1" x14ac:dyDescent="0.25">
      <c r="A14" s="1">
        <v>2008</v>
      </c>
      <c r="B14" s="19">
        <v>77</v>
      </c>
      <c r="C14" s="19">
        <v>0</v>
      </c>
      <c r="D14" s="19">
        <v>0</v>
      </c>
      <c r="E14" s="19">
        <v>0</v>
      </c>
      <c r="F14" s="19">
        <v>36627</v>
      </c>
      <c r="G14" s="19">
        <v>38</v>
      </c>
      <c r="H14" s="19">
        <v>7</v>
      </c>
      <c r="I14" s="19">
        <v>1</v>
      </c>
      <c r="J14" s="19">
        <v>0</v>
      </c>
      <c r="K14" s="19">
        <v>0</v>
      </c>
      <c r="L14" s="19">
        <v>2</v>
      </c>
      <c r="M14" s="19">
        <v>0</v>
      </c>
      <c r="N14" s="19">
        <v>0</v>
      </c>
      <c r="O14" s="19">
        <v>0</v>
      </c>
      <c r="P14" s="19">
        <v>2</v>
      </c>
      <c r="Q14" s="19">
        <v>105</v>
      </c>
      <c r="R14" s="19">
        <v>0</v>
      </c>
      <c r="S14" s="19">
        <v>26</v>
      </c>
      <c r="T14" s="19">
        <v>0</v>
      </c>
      <c r="U14" s="19">
        <v>5</v>
      </c>
      <c r="V14" s="19">
        <v>3</v>
      </c>
      <c r="W14" s="19">
        <v>0</v>
      </c>
      <c r="X14" s="19">
        <f t="shared" si="0"/>
        <v>36893</v>
      </c>
      <c r="Z14" s="71"/>
      <c r="AA14" s="54" t="s">
        <v>73</v>
      </c>
    </row>
    <row r="15" spans="1:27" s="72" customFormat="1" x14ac:dyDescent="0.25">
      <c r="A15" s="1">
        <v>2009</v>
      </c>
      <c r="B15" s="19">
        <v>0</v>
      </c>
      <c r="C15" s="19">
        <v>0</v>
      </c>
      <c r="D15" s="19">
        <v>11</v>
      </c>
      <c r="E15" s="19">
        <v>0</v>
      </c>
      <c r="F15" s="19">
        <v>10821</v>
      </c>
      <c r="G15" s="19">
        <v>53</v>
      </c>
      <c r="H15" s="19">
        <v>0</v>
      </c>
      <c r="I15" s="19">
        <v>0</v>
      </c>
      <c r="J15" s="19">
        <v>0</v>
      </c>
      <c r="K15" s="19">
        <v>1</v>
      </c>
      <c r="L15" s="19">
        <v>22</v>
      </c>
      <c r="M15" s="19">
        <v>0</v>
      </c>
      <c r="N15" s="19">
        <v>1</v>
      </c>
      <c r="O15" s="19">
        <v>0</v>
      </c>
      <c r="P15" s="19">
        <v>134</v>
      </c>
      <c r="Q15" s="19">
        <v>314</v>
      </c>
      <c r="R15" s="19">
        <v>0</v>
      </c>
      <c r="S15" s="19">
        <v>172</v>
      </c>
      <c r="T15" s="19">
        <v>0</v>
      </c>
      <c r="U15" s="19">
        <v>22</v>
      </c>
      <c r="V15" s="19">
        <v>0</v>
      </c>
      <c r="W15" s="19">
        <v>13</v>
      </c>
      <c r="X15" s="19">
        <f t="shared" si="0"/>
        <v>11564</v>
      </c>
      <c r="Y15" s="72" t="s">
        <v>73</v>
      </c>
      <c r="Z15" s="71"/>
    </row>
    <row r="16" spans="1:27" s="54" customFormat="1" x14ac:dyDescent="0.25">
      <c r="A16" s="1">
        <v>2010</v>
      </c>
      <c r="B16" s="19">
        <v>0</v>
      </c>
      <c r="C16" s="19">
        <v>0</v>
      </c>
      <c r="D16" s="19">
        <v>0</v>
      </c>
      <c r="E16" s="19">
        <v>0</v>
      </c>
      <c r="F16" s="19">
        <v>33066</v>
      </c>
      <c r="G16" s="19">
        <v>0</v>
      </c>
      <c r="H16" s="19">
        <v>3</v>
      </c>
      <c r="I16" s="19">
        <v>0</v>
      </c>
      <c r="J16" s="19">
        <v>0</v>
      </c>
      <c r="K16" s="19">
        <v>1</v>
      </c>
      <c r="L16" s="19">
        <v>10</v>
      </c>
      <c r="M16" s="19">
        <v>6</v>
      </c>
      <c r="N16" s="19">
        <v>4</v>
      </c>
      <c r="O16" s="19">
        <v>0</v>
      </c>
      <c r="P16" s="19">
        <v>121</v>
      </c>
      <c r="Q16" s="19">
        <v>1085</v>
      </c>
      <c r="R16" s="19">
        <v>9</v>
      </c>
      <c r="S16" s="19">
        <v>24</v>
      </c>
      <c r="T16" s="19">
        <v>0</v>
      </c>
      <c r="U16" s="19">
        <v>29</v>
      </c>
      <c r="V16" s="19">
        <v>3</v>
      </c>
      <c r="W16" s="19">
        <v>0</v>
      </c>
      <c r="X16" s="19">
        <f t="shared" si="0"/>
        <v>34361</v>
      </c>
      <c r="Y16" s="54" t="s">
        <v>73</v>
      </c>
      <c r="Z16" s="71"/>
    </row>
    <row r="17" spans="1:26" x14ac:dyDescent="0.25">
      <c r="A17" s="1">
        <v>2011</v>
      </c>
      <c r="B17" s="19">
        <v>0</v>
      </c>
      <c r="C17" s="19">
        <v>0</v>
      </c>
      <c r="D17" s="19">
        <v>0</v>
      </c>
      <c r="E17" s="19" t="s">
        <v>73</v>
      </c>
      <c r="F17" s="19">
        <v>49493</v>
      </c>
      <c r="G17" s="19">
        <v>0</v>
      </c>
      <c r="H17" s="19">
        <v>11</v>
      </c>
      <c r="I17" s="19">
        <v>0</v>
      </c>
      <c r="J17" s="19">
        <v>0</v>
      </c>
      <c r="K17" s="19">
        <v>1</v>
      </c>
      <c r="L17" s="19">
        <v>23</v>
      </c>
      <c r="M17" s="19">
        <v>0</v>
      </c>
      <c r="N17" s="19">
        <v>0</v>
      </c>
      <c r="O17" s="19">
        <v>0</v>
      </c>
      <c r="P17" s="19">
        <v>32</v>
      </c>
      <c r="Q17" s="19">
        <v>370</v>
      </c>
      <c r="R17" s="19">
        <v>11</v>
      </c>
      <c r="S17" s="19">
        <v>62</v>
      </c>
      <c r="T17" s="19">
        <v>0</v>
      </c>
      <c r="U17" s="19">
        <v>13</v>
      </c>
      <c r="V17" s="19">
        <v>0</v>
      </c>
      <c r="W17" s="19">
        <v>0</v>
      </c>
      <c r="X17" s="19">
        <f t="shared" si="0"/>
        <v>50016</v>
      </c>
      <c r="Y17" s="1" t="s">
        <v>73</v>
      </c>
    </row>
    <row r="18" spans="1:26" s="54" customFormat="1" x14ac:dyDescent="0.25">
      <c r="A18" s="1">
        <v>2012</v>
      </c>
      <c r="B18" s="19">
        <v>0</v>
      </c>
      <c r="C18" s="19">
        <v>0</v>
      </c>
      <c r="D18" s="19">
        <v>0</v>
      </c>
      <c r="E18" s="19">
        <v>1</v>
      </c>
      <c r="F18" s="19">
        <v>67802</v>
      </c>
      <c r="G18" s="19">
        <v>8</v>
      </c>
      <c r="H18" s="19">
        <v>87</v>
      </c>
      <c r="I18" s="19">
        <v>0</v>
      </c>
      <c r="J18" s="19">
        <v>0</v>
      </c>
      <c r="K18" s="19">
        <v>2</v>
      </c>
      <c r="L18" s="19">
        <v>11</v>
      </c>
      <c r="M18" s="19">
        <v>0</v>
      </c>
      <c r="N18" s="19">
        <v>0</v>
      </c>
      <c r="O18" s="19">
        <v>0</v>
      </c>
      <c r="P18" s="19">
        <v>800</v>
      </c>
      <c r="Q18" s="19">
        <v>127</v>
      </c>
      <c r="R18" s="19">
        <v>3</v>
      </c>
      <c r="S18" s="19">
        <v>54</v>
      </c>
      <c r="T18" s="19">
        <v>0</v>
      </c>
      <c r="U18" s="19">
        <v>7</v>
      </c>
      <c r="V18" s="19">
        <v>0</v>
      </c>
      <c r="W18" s="19">
        <v>32</v>
      </c>
      <c r="X18" s="19">
        <f t="shared" si="0"/>
        <v>68934</v>
      </c>
      <c r="Y18" s="54" t="s">
        <v>73</v>
      </c>
      <c r="Z18" s="71"/>
    </row>
    <row r="19" spans="1:26" s="54" customFormat="1" x14ac:dyDescent="0.25">
      <c r="A19" s="1">
        <v>2013</v>
      </c>
      <c r="B19" s="19">
        <v>0</v>
      </c>
      <c r="C19" s="19">
        <v>0</v>
      </c>
      <c r="D19" s="19">
        <v>0</v>
      </c>
      <c r="E19" s="19">
        <v>0</v>
      </c>
      <c r="F19" s="19">
        <v>47360</v>
      </c>
      <c r="G19" s="19">
        <v>0</v>
      </c>
      <c r="H19" s="19">
        <v>3</v>
      </c>
      <c r="I19" s="19">
        <v>1</v>
      </c>
      <c r="J19" s="19">
        <v>0</v>
      </c>
      <c r="K19" s="19">
        <v>0</v>
      </c>
      <c r="L19" s="19">
        <v>14</v>
      </c>
      <c r="M19" s="19">
        <v>0</v>
      </c>
      <c r="N19" s="19">
        <v>4</v>
      </c>
      <c r="O19" s="19">
        <v>0</v>
      </c>
      <c r="P19" s="19">
        <v>403</v>
      </c>
      <c r="Q19" s="19">
        <v>83</v>
      </c>
      <c r="R19" s="19">
        <v>11</v>
      </c>
      <c r="S19" s="19">
        <v>64</v>
      </c>
      <c r="T19" s="19">
        <v>0</v>
      </c>
      <c r="U19" s="19">
        <v>0</v>
      </c>
      <c r="V19" s="19">
        <v>0</v>
      </c>
      <c r="W19" s="19">
        <v>0</v>
      </c>
      <c r="X19" s="19">
        <f t="shared" si="0"/>
        <v>47943</v>
      </c>
      <c r="Z19" s="71"/>
    </row>
    <row r="20" spans="1:26" s="54" customFormat="1" x14ac:dyDescent="0.25">
      <c r="A20" s="1">
        <v>2014</v>
      </c>
      <c r="B20" s="19">
        <v>0</v>
      </c>
      <c r="C20" s="19">
        <v>0</v>
      </c>
      <c r="D20" s="19">
        <v>0</v>
      </c>
      <c r="E20" s="19">
        <v>0</v>
      </c>
      <c r="F20" s="19">
        <v>22694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24</v>
      </c>
      <c r="M20" s="19">
        <v>0</v>
      </c>
      <c r="N20" s="19">
        <v>0</v>
      </c>
      <c r="O20" s="19">
        <v>0</v>
      </c>
      <c r="P20" s="19">
        <v>13</v>
      </c>
      <c r="Q20" s="19">
        <v>70</v>
      </c>
      <c r="R20" s="19">
        <v>0</v>
      </c>
      <c r="S20" s="19">
        <v>8</v>
      </c>
      <c r="T20" s="19">
        <v>0</v>
      </c>
      <c r="U20" s="19">
        <v>0</v>
      </c>
      <c r="V20" s="19">
        <v>0</v>
      </c>
      <c r="W20" s="19">
        <v>0</v>
      </c>
      <c r="X20" s="19">
        <f t="shared" si="0"/>
        <v>22810</v>
      </c>
      <c r="Y20" s="54" t="s">
        <v>73</v>
      </c>
      <c r="Z20" s="71"/>
    </row>
    <row r="21" spans="1:26" s="54" customFormat="1" x14ac:dyDescent="0.25">
      <c r="A21" s="1">
        <v>2015</v>
      </c>
      <c r="B21" s="19">
        <v>0</v>
      </c>
      <c r="C21" s="19">
        <v>0</v>
      </c>
      <c r="D21" s="19">
        <v>0</v>
      </c>
      <c r="E21" s="19">
        <v>0</v>
      </c>
      <c r="F21" s="19">
        <v>11641</v>
      </c>
      <c r="G21" s="19">
        <v>0</v>
      </c>
      <c r="H21" s="19">
        <v>79</v>
      </c>
      <c r="I21" s="19">
        <v>0</v>
      </c>
      <c r="J21" s="19">
        <v>0</v>
      </c>
      <c r="K21" s="19">
        <v>0</v>
      </c>
      <c r="L21" s="19">
        <v>32</v>
      </c>
      <c r="M21" s="19">
        <v>0</v>
      </c>
      <c r="N21" s="19">
        <v>0</v>
      </c>
      <c r="O21" s="19">
        <v>0</v>
      </c>
      <c r="P21" s="19">
        <v>8</v>
      </c>
      <c r="Q21" s="19">
        <v>116</v>
      </c>
      <c r="R21" s="19">
        <v>0</v>
      </c>
      <c r="S21" s="19">
        <v>6</v>
      </c>
      <c r="T21" s="19">
        <v>0</v>
      </c>
      <c r="U21" s="19">
        <v>0</v>
      </c>
      <c r="V21" s="19">
        <v>0</v>
      </c>
      <c r="W21" s="19">
        <v>0</v>
      </c>
      <c r="X21" s="19">
        <f t="shared" si="0"/>
        <v>11882</v>
      </c>
      <c r="Y21" s="72" t="s">
        <v>73</v>
      </c>
      <c r="Z21" s="71"/>
    </row>
    <row r="22" spans="1:26" x14ac:dyDescent="0.25">
      <c r="A22" s="1">
        <v>2016</v>
      </c>
      <c r="B22" s="19">
        <v>0</v>
      </c>
      <c r="C22" s="19">
        <v>3</v>
      </c>
      <c r="D22" s="19">
        <v>0</v>
      </c>
      <c r="E22" s="19">
        <v>0</v>
      </c>
      <c r="F22" s="19">
        <v>14243</v>
      </c>
      <c r="G22" s="19">
        <v>0</v>
      </c>
      <c r="H22" s="19">
        <v>1</v>
      </c>
      <c r="I22" s="19">
        <v>4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13</v>
      </c>
      <c r="Q22" s="19">
        <v>42</v>
      </c>
      <c r="R22" s="19">
        <v>1</v>
      </c>
      <c r="S22" s="19">
        <v>134</v>
      </c>
      <c r="T22" s="19">
        <v>0</v>
      </c>
      <c r="U22" s="19">
        <v>0</v>
      </c>
      <c r="V22" s="19">
        <v>0</v>
      </c>
      <c r="W22" s="19">
        <v>0</v>
      </c>
      <c r="X22" s="19">
        <f t="shared" si="0"/>
        <v>14441</v>
      </c>
    </row>
    <row r="23" spans="1:26" x14ac:dyDescent="0.25">
      <c r="A23" s="1">
        <v>2017</v>
      </c>
      <c r="B23" s="19">
        <v>106</v>
      </c>
      <c r="C23" s="19">
        <v>50</v>
      </c>
      <c r="D23" s="19">
        <v>0</v>
      </c>
      <c r="E23" s="19">
        <v>0</v>
      </c>
      <c r="F23" s="19">
        <v>12814.75</v>
      </c>
      <c r="G23" s="19">
        <v>90</v>
      </c>
      <c r="H23" s="19">
        <v>39.047355099999997</v>
      </c>
      <c r="I23" s="19">
        <v>0</v>
      </c>
      <c r="J23" s="19">
        <v>0</v>
      </c>
      <c r="K23" s="19">
        <v>2.7111806000000001</v>
      </c>
      <c r="L23" s="19">
        <v>1</v>
      </c>
      <c r="M23" s="19">
        <v>0</v>
      </c>
      <c r="N23" s="19">
        <v>0</v>
      </c>
      <c r="O23" s="19">
        <v>6</v>
      </c>
      <c r="P23" s="19">
        <v>161.66041719999998</v>
      </c>
      <c r="Q23" s="19">
        <v>106.37957979999999</v>
      </c>
      <c r="R23" s="19">
        <v>0.20428799999999997</v>
      </c>
      <c r="S23" s="19">
        <v>64.045964800000007</v>
      </c>
      <c r="T23" s="19">
        <v>0</v>
      </c>
      <c r="U23" s="19">
        <v>11</v>
      </c>
      <c r="V23" s="19">
        <v>0</v>
      </c>
      <c r="W23" s="19">
        <v>6</v>
      </c>
      <c r="X23" s="19">
        <f t="shared" si="0"/>
        <v>13458.798785499999</v>
      </c>
      <c r="Y23" s="42"/>
    </row>
    <row r="24" spans="1:26" s="132" customFormat="1" x14ac:dyDescent="0.25">
      <c r="A24" s="132">
        <v>2018</v>
      </c>
      <c r="B24" s="122">
        <v>397</v>
      </c>
      <c r="C24" s="122">
        <v>0</v>
      </c>
      <c r="D24" s="122">
        <v>0</v>
      </c>
      <c r="E24" s="122">
        <v>29</v>
      </c>
      <c r="F24" s="122">
        <v>7997</v>
      </c>
      <c r="G24" s="122">
        <v>0</v>
      </c>
      <c r="H24" s="122">
        <v>4</v>
      </c>
      <c r="I24" s="122">
        <v>0</v>
      </c>
      <c r="J24" s="122">
        <v>1</v>
      </c>
      <c r="K24" s="122">
        <v>0</v>
      </c>
      <c r="L24" s="122">
        <v>218</v>
      </c>
      <c r="M24" s="122">
        <v>0</v>
      </c>
      <c r="N24" s="122">
        <v>0</v>
      </c>
      <c r="O24" s="122">
        <v>15</v>
      </c>
      <c r="P24" s="122">
        <v>26</v>
      </c>
      <c r="Q24" s="122">
        <v>46</v>
      </c>
      <c r="R24" s="122">
        <v>2</v>
      </c>
      <c r="S24" s="122">
        <v>145</v>
      </c>
      <c r="T24" s="122">
        <v>0</v>
      </c>
      <c r="U24" s="122">
        <v>3</v>
      </c>
      <c r="V24" s="122">
        <v>0</v>
      </c>
      <c r="W24" s="122">
        <v>0</v>
      </c>
      <c r="X24" s="122">
        <f t="shared" si="0"/>
        <v>8883</v>
      </c>
      <c r="Y24" s="42"/>
    </row>
    <row r="25" spans="1:26" x14ac:dyDescent="0.25">
      <c r="A25" s="1">
        <v>2019</v>
      </c>
      <c r="B25" s="19">
        <v>0</v>
      </c>
      <c r="C25" s="19">
        <v>0</v>
      </c>
      <c r="D25" s="19">
        <v>0</v>
      </c>
      <c r="E25" s="19">
        <v>0</v>
      </c>
      <c r="F25" s="19">
        <f>'6_PrinX'!S5</f>
        <v>10950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f>SUM(B25:W25)</f>
        <v>10950</v>
      </c>
      <c r="Y25" s="137"/>
    </row>
    <row r="26" spans="1:26" x14ac:dyDescent="0.25">
      <c r="A26" s="1">
        <v>2020</v>
      </c>
      <c r="B26" s="19">
        <v>0</v>
      </c>
      <c r="C26" s="19">
        <v>0</v>
      </c>
      <c r="D26" s="19">
        <v>0</v>
      </c>
      <c r="E26" s="19">
        <v>0</v>
      </c>
      <c r="F26" s="19">
        <f>'6_PrinX'!T5</f>
        <v>13325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f>SUM(B26:W26)</f>
        <v>13325</v>
      </c>
      <c r="Y26" s="137" t="s">
        <v>73</v>
      </c>
    </row>
    <row r="27" spans="1:26" x14ac:dyDescent="0.25">
      <c r="A27" s="1">
        <v>2021</v>
      </c>
      <c r="B27" s="19">
        <v>0</v>
      </c>
      <c r="C27" s="19">
        <v>0</v>
      </c>
      <c r="D27" s="19">
        <v>0</v>
      </c>
      <c r="E27" s="19">
        <v>0</v>
      </c>
      <c r="F27" s="19">
        <f>'6_PrinX'!U5</f>
        <v>37439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f>SUM(B27:W27)</f>
        <v>37439</v>
      </c>
      <c r="Y27" s="137"/>
    </row>
    <row r="28" spans="1:26" x14ac:dyDescent="0.25">
      <c r="A28" s="1">
        <v>2022</v>
      </c>
      <c r="B28" s="19">
        <v>0</v>
      </c>
      <c r="C28" s="19">
        <v>0</v>
      </c>
      <c r="D28" s="19">
        <v>0</v>
      </c>
      <c r="E28" s="19">
        <v>0</v>
      </c>
      <c r="F28" s="19">
        <v>55437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f>SUM(B28:W28)</f>
        <v>55437</v>
      </c>
    </row>
    <row r="29" spans="1:26" x14ac:dyDescent="0.25">
      <c r="B29" s="107"/>
      <c r="C29" s="108"/>
      <c r="D29" s="19"/>
      <c r="E29" s="19"/>
      <c r="F29" s="9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6" s="22" customFormat="1" x14ac:dyDescent="0.25">
      <c r="A30" s="1"/>
      <c r="B30" s="107"/>
      <c r="C30" s="108"/>
      <c r="D30" s="19"/>
      <c r="E30" s="19"/>
      <c r="F30" s="9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6" x14ac:dyDescent="0.25">
      <c r="B31" s="107"/>
      <c r="C31" s="108"/>
      <c r="D31" s="19"/>
      <c r="E31" s="19"/>
      <c r="F31" s="9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6" x14ac:dyDescent="0.25">
      <c r="B32" s="107"/>
      <c r="C32" s="108"/>
      <c r="D32" s="19"/>
      <c r="E32" s="19"/>
      <c r="F32" s="9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4.4" x14ac:dyDescent="0.3">
      <c r="A33" s="27" t="s">
        <v>105</v>
      </c>
      <c r="B33" s="180"/>
      <c r="C33" s="181"/>
    </row>
    <row r="34" spans="1:24" ht="14.4" x14ac:dyDescent="0.3">
      <c r="A34" s="170" t="s">
        <v>184</v>
      </c>
      <c r="B34" s="175"/>
      <c r="C34" s="175"/>
      <c r="D34" s="175"/>
      <c r="E34" s="175"/>
      <c r="F34" s="176"/>
    </row>
    <row r="35" spans="1:24" ht="14.4" x14ac:dyDescent="0.3">
      <c r="A35" s="157" t="s">
        <v>126</v>
      </c>
      <c r="B35" s="175"/>
      <c r="C35" s="175"/>
      <c r="D35" s="175"/>
      <c r="E35" s="175"/>
      <c r="F35" s="176"/>
    </row>
    <row r="36" spans="1:24" ht="13.8" x14ac:dyDescent="0.25">
      <c r="A36" s="11" t="s">
        <v>140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</sheetData>
  <mergeCells count="9">
    <mergeCell ref="A34:F34"/>
    <mergeCell ref="A35:F35"/>
    <mergeCell ref="A4:A6"/>
    <mergeCell ref="B33:C33"/>
    <mergeCell ref="A1:A3"/>
    <mergeCell ref="B1:X1"/>
    <mergeCell ref="B3:X3"/>
    <mergeCell ref="X4:X5"/>
    <mergeCell ref="B2:X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X8:X28" formulaRange="1"/>
    <ignoredError sqref="O6:W6" numberStoredAsText="1"/>
    <ignoredError sqref="C6" twoDigitTextYear="1"/>
    <ignoredError sqref="D6" twoDigitTextYear="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0"/>
  </sheetPr>
  <dimension ref="A1:AI34"/>
  <sheetViews>
    <sheetView zoomScale="98" zoomScaleNormal="9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8" sqref="P18"/>
    </sheetView>
  </sheetViews>
  <sheetFormatPr defaultColWidth="9.33203125" defaultRowHeight="13.2" x14ac:dyDescent="0.25"/>
  <cols>
    <col min="1" max="1" width="10.6640625" style="1" customWidth="1"/>
    <col min="2" max="2" width="8.33203125" style="1" customWidth="1"/>
    <col min="3" max="3" width="8.5546875" style="1" customWidth="1"/>
    <col min="4" max="4" width="8.44140625" style="1" customWidth="1"/>
    <col min="5" max="5" width="11.33203125" style="1" customWidth="1"/>
    <col min="6" max="6" width="8.5546875" style="1" customWidth="1"/>
    <col min="7" max="7" width="9.6640625" style="1" customWidth="1"/>
    <col min="8" max="8" width="8.6640625" style="1" customWidth="1"/>
    <col min="9" max="9" width="12.33203125" style="1" customWidth="1"/>
    <col min="10" max="10" width="11.6640625" style="1" customWidth="1"/>
    <col min="11" max="11" width="11.44140625" style="1" customWidth="1"/>
    <col min="12" max="12" width="10.33203125" style="1" customWidth="1"/>
    <col min="13" max="13" width="9.44140625" style="1" customWidth="1"/>
    <col min="14" max="14" width="13.6640625" style="1" customWidth="1"/>
    <col min="15" max="15" width="12.33203125" style="1" customWidth="1"/>
    <col min="16" max="16" width="8.33203125" style="1" customWidth="1"/>
    <col min="17" max="17" width="13.6640625" style="1" customWidth="1"/>
    <col min="18" max="18" width="12" style="1" customWidth="1"/>
    <col min="19" max="19" width="13.33203125" style="1" customWidth="1"/>
    <col min="20" max="20" width="10.33203125" style="1" customWidth="1"/>
    <col min="21" max="21" width="12.44140625" style="1" customWidth="1"/>
    <col min="22" max="22" width="9" style="1" customWidth="1"/>
    <col min="23" max="23" width="7.33203125" style="1" bestFit="1" customWidth="1"/>
    <col min="24" max="16384" width="9.33203125" style="1"/>
  </cols>
  <sheetData>
    <row r="1" spans="1:24" ht="17.399999999999999" x14ac:dyDescent="0.3">
      <c r="A1" s="182" t="s">
        <v>83</v>
      </c>
      <c r="B1" s="171" t="s">
        <v>153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/>
    </row>
    <row r="2" spans="1:24" ht="14.4" x14ac:dyDescent="0.3">
      <c r="A2" s="184"/>
      <c r="B2" s="172" t="s">
        <v>106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6"/>
    </row>
    <row r="3" spans="1:24" s="65" customFormat="1" ht="15.75" customHeight="1" x14ac:dyDescent="0.25">
      <c r="A3" s="177" t="s">
        <v>67</v>
      </c>
      <c r="B3" s="65" t="s">
        <v>1</v>
      </c>
      <c r="C3" s="65" t="s">
        <v>39</v>
      </c>
      <c r="D3" s="65" t="s">
        <v>2</v>
      </c>
      <c r="E3" s="65" t="s">
        <v>40</v>
      </c>
      <c r="F3" s="65" t="s">
        <v>5</v>
      </c>
      <c r="G3" s="65" t="s">
        <v>6</v>
      </c>
      <c r="H3" s="65" t="s">
        <v>41</v>
      </c>
      <c r="I3" s="65" t="s">
        <v>8</v>
      </c>
      <c r="J3" s="65" t="s">
        <v>42</v>
      </c>
      <c r="K3" s="65" t="s">
        <v>10</v>
      </c>
      <c r="L3" s="65" t="s">
        <v>11</v>
      </c>
      <c r="M3" s="65" t="s">
        <v>43</v>
      </c>
      <c r="N3" s="65" t="s">
        <v>44</v>
      </c>
      <c r="O3" s="65" t="s">
        <v>12</v>
      </c>
      <c r="P3" s="65" t="s">
        <v>14</v>
      </c>
      <c r="Q3" s="65" t="s">
        <v>45</v>
      </c>
      <c r="R3" s="65" t="s">
        <v>46</v>
      </c>
      <c r="S3" s="65" t="s">
        <v>15</v>
      </c>
      <c r="T3" s="66" t="s">
        <v>13</v>
      </c>
      <c r="U3" s="65" t="s">
        <v>47</v>
      </c>
      <c r="V3" s="65" t="s">
        <v>48</v>
      </c>
      <c r="W3" s="67" t="s">
        <v>16</v>
      </c>
      <c r="X3" s="190" t="s">
        <v>0</v>
      </c>
    </row>
    <row r="4" spans="1:24" s="53" customFormat="1" ht="75.75" customHeight="1" x14ac:dyDescent="0.25">
      <c r="A4" s="178"/>
      <c r="B4" s="52" t="s">
        <v>49</v>
      </c>
      <c r="C4" s="52" t="s">
        <v>50</v>
      </c>
      <c r="D4" s="52" t="s">
        <v>51</v>
      </c>
      <c r="E4" s="52" t="s">
        <v>3</v>
      </c>
      <c r="F4" s="52" t="s">
        <v>52</v>
      </c>
      <c r="G4" s="52" t="s">
        <v>7</v>
      </c>
      <c r="H4" s="52" t="s">
        <v>53</v>
      </c>
      <c r="I4" s="52" t="s">
        <v>69</v>
      </c>
      <c r="J4" s="52" t="s">
        <v>4</v>
      </c>
      <c r="K4" s="52" t="s">
        <v>54</v>
      </c>
      <c r="L4" s="52" t="s">
        <v>55</v>
      </c>
      <c r="M4" s="52" t="s">
        <v>56</v>
      </c>
      <c r="N4" s="52" t="s">
        <v>57</v>
      </c>
      <c r="O4" s="52" t="s">
        <v>58</v>
      </c>
      <c r="P4" s="52" t="s">
        <v>59</v>
      </c>
      <c r="Q4" s="52" t="s">
        <v>60</v>
      </c>
      <c r="R4" s="52" t="s">
        <v>61</v>
      </c>
      <c r="S4" s="52" t="s">
        <v>62</v>
      </c>
      <c r="T4" s="68" t="s">
        <v>63</v>
      </c>
      <c r="U4" s="52" t="s">
        <v>64</v>
      </c>
      <c r="V4" s="52" t="s">
        <v>65</v>
      </c>
      <c r="W4" s="18" t="s">
        <v>66</v>
      </c>
      <c r="X4" s="191"/>
    </row>
    <row r="5" spans="1:24" s="54" customFormat="1" x14ac:dyDescent="0.25">
      <c r="A5" s="179"/>
      <c r="B5" s="54" t="s">
        <v>17</v>
      </c>
      <c r="C5" s="54" t="s">
        <v>18</v>
      </c>
      <c r="D5" s="54" t="s">
        <v>19</v>
      </c>
      <c r="E5" s="54" t="s">
        <v>20</v>
      </c>
      <c r="F5" s="54" t="s">
        <v>21</v>
      </c>
      <c r="G5" s="54" t="s">
        <v>22</v>
      </c>
      <c r="H5" s="54" t="s">
        <v>23</v>
      </c>
      <c r="I5" s="54" t="s">
        <v>24</v>
      </c>
      <c r="J5" s="54" t="s">
        <v>25</v>
      </c>
      <c r="K5" s="54" t="s">
        <v>26</v>
      </c>
      <c r="L5" s="54" t="s">
        <v>27</v>
      </c>
      <c r="M5" s="54" t="s">
        <v>28</v>
      </c>
      <c r="N5" s="54" t="s">
        <v>29</v>
      </c>
      <c r="O5" s="54" t="s">
        <v>30</v>
      </c>
      <c r="P5" s="54" t="s">
        <v>31</v>
      </c>
      <c r="Q5" s="54" t="s">
        <v>32</v>
      </c>
      <c r="R5" s="54" t="s">
        <v>33</v>
      </c>
      <c r="S5" s="54" t="s">
        <v>34</v>
      </c>
      <c r="T5" s="54" t="s">
        <v>35</v>
      </c>
      <c r="U5" s="54" t="s">
        <v>36</v>
      </c>
      <c r="V5" s="54" t="s">
        <v>37</v>
      </c>
      <c r="W5" s="54" t="s">
        <v>38</v>
      </c>
    </row>
    <row r="6" spans="1:24" s="54" customFormat="1" ht="18.75" customHeight="1" x14ac:dyDescent="0.25">
      <c r="A6" s="69" t="s">
        <v>107</v>
      </c>
      <c r="W6" s="73"/>
    </row>
    <row r="7" spans="1:24" s="54" customFormat="1" ht="13.8" x14ac:dyDescent="0.25">
      <c r="A7" s="70">
        <v>2002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f t="shared" ref="X7:X23" si="0">SUM(B7:W7)</f>
        <v>0</v>
      </c>
    </row>
    <row r="8" spans="1:24" s="54" customFormat="1" ht="13.8" x14ac:dyDescent="0.25">
      <c r="A8" s="70">
        <v>2003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f t="shared" si="0"/>
        <v>0</v>
      </c>
    </row>
    <row r="9" spans="1:24" s="54" customFormat="1" ht="13.8" x14ac:dyDescent="0.25">
      <c r="A9" s="70">
        <v>2004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f t="shared" si="0"/>
        <v>0</v>
      </c>
    </row>
    <row r="10" spans="1:24" s="54" customFormat="1" ht="13.8" x14ac:dyDescent="0.25">
      <c r="A10" s="70">
        <v>2005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f t="shared" si="0"/>
        <v>0</v>
      </c>
    </row>
    <row r="11" spans="1:24" s="54" customFormat="1" ht="13.8" x14ac:dyDescent="0.25">
      <c r="A11" s="70">
        <v>2006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f t="shared" si="0"/>
        <v>0</v>
      </c>
    </row>
    <row r="12" spans="1:24" s="54" customFormat="1" ht="13.8" x14ac:dyDescent="0.25">
      <c r="A12" s="70">
        <v>2007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f t="shared" si="0"/>
        <v>0</v>
      </c>
    </row>
    <row r="13" spans="1:24" s="54" customFormat="1" ht="13.8" x14ac:dyDescent="0.25">
      <c r="A13" s="70">
        <v>2008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f t="shared" si="0"/>
        <v>0</v>
      </c>
    </row>
    <row r="14" spans="1:24" s="54" customFormat="1" ht="13.8" x14ac:dyDescent="0.25">
      <c r="A14" s="70">
        <v>2009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f t="shared" si="0"/>
        <v>0</v>
      </c>
    </row>
    <row r="15" spans="1:24" s="54" customFormat="1" ht="13.8" x14ac:dyDescent="0.25">
      <c r="A15" s="70">
        <v>2010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f t="shared" si="0"/>
        <v>0</v>
      </c>
    </row>
    <row r="16" spans="1:24" s="54" customFormat="1" ht="13.8" x14ac:dyDescent="0.25">
      <c r="A16" s="70">
        <v>2011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f t="shared" si="0"/>
        <v>0</v>
      </c>
    </row>
    <row r="17" spans="1:35" s="47" customFormat="1" ht="13.8" x14ac:dyDescent="0.25">
      <c r="A17" s="60">
        <v>2012</v>
      </c>
      <c r="B17" s="21">
        <v>0</v>
      </c>
      <c r="C17" s="21">
        <v>0</v>
      </c>
      <c r="D17" s="21">
        <v>0</v>
      </c>
      <c r="E17" s="21">
        <v>0</v>
      </c>
      <c r="F17" s="104">
        <v>916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f t="shared" si="0"/>
        <v>916</v>
      </c>
      <c r="Y17" s="46"/>
      <c r="AF17" s="46"/>
      <c r="AG17" s="46"/>
      <c r="AH17" s="46"/>
      <c r="AI17" s="46"/>
    </row>
    <row r="18" spans="1:35" s="47" customFormat="1" ht="13.8" x14ac:dyDescent="0.25">
      <c r="A18" s="60">
        <v>2013</v>
      </c>
      <c r="B18" s="21">
        <v>0</v>
      </c>
      <c r="C18" s="21">
        <v>0</v>
      </c>
      <c r="D18" s="21">
        <v>0</v>
      </c>
      <c r="E18" s="21">
        <v>0</v>
      </c>
      <c r="F18" s="104">
        <v>1937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f t="shared" si="0"/>
        <v>1937</v>
      </c>
      <c r="Y18" s="46"/>
      <c r="AF18" s="46"/>
      <c r="AG18" s="46"/>
      <c r="AH18" s="46"/>
      <c r="AI18" s="46"/>
    </row>
    <row r="19" spans="1:35" s="47" customFormat="1" ht="13.8" x14ac:dyDescent="0.25">
      <c r="A19" s="60">
        <v>2014</v>
      </c>
      <c r="B19" s="21">
        <v>0</v>
      </c>
      <c r="C19" s="21">
        <v>0</v>
      </c>
      <c r="D19" s="21">
        <v>0</v>
      </c>
      <c r="E19" s="21">
        <v>0</v>
      </c>
      <c r="F19" s="104">
        <v>2059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f t="shared" si="0"/>
        <v>2059</v>
      </c>
      <c r="Y19" s="46"/>
      <c r="AF19" s="46"/>
      <c r="AG19" s="46"/>
      <c r="AH19" s="46"/>
      <c r="AI19" s="46"/>
    </row>
    <row r="20" spans="1:35" s="47" customFormat="1" ht="13.8" x14ac:dyDescent="0.25">
      <c r="A20" s="60">
        <v>2015</v>
      </c>
      <c r="B20" s="21">
        <v>0</v>
      </c>
      <c r="C20" s="21">
        <v>0</v>
      </c>
      <c r="D20" s="21">
        <v>0</v>
      </c>
      <c r="E20" s="21">
        <v>0</v>
      </c>
      <c r="F20" s="104">
        <v>2781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f t="shared" si="0"/>
        <v>2781</v>
      </c>
      <c r="Y20" s="46"/>
      <c r="AF20" s="46"/>
      <c r="AG20" s="46"/>
      <c r="AH20" s="46"/>
      <c r="AI20" s="46"/>
    </row>
    <row r="21" spans="1:35" s="47" customFormat="1" ht="13.8" x14ac:dyDescent="0.25">
      <c r="A21" s="60">
        <v>2016</v>
      </c>
      <c r="B21" s="21">
        <v>0</v>
      </c>
      <c r="C21" s="21">
        <v>0</v>
      </c>
      <c r="D21" s="21">
        <v>0</v>
      </c>
      <c r="E21" s="21">
        <v>0</v>
      </c>
      <c r="F21" s="104">
        <v>5096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f t="shared" si="0"/>
        <v>5096</v>
      </c>
      <c r="Y21" s="46"/>
      <c r="AF21" s="46"/>
      <c r="AG21" s="46"/>
      <c r="AH21" s="46"/>
      <c r="AI21" s="46"/>
    </row>
    <row r="22" spans="1:35" s="47" customFormat="1" ht="13.8" x14ac:dyDescent="0.25">
      <c r="A22" s="60">
        <v>2017</v>
      </c>
      <c r="B22" s="21">
        <v>0</v>
      </c>
      <c r="C22" s="21">
        <v>0</v>
      </c>
      <c r="D22" s="21">
        <v>0</v>
      </c>
      <c r="E22" s="21">
        <v>0</v>
      </c>
      <c r="F22" s="104">
        <v>5466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f t="shared" si="0"/>
        <v>5466</v>
      </c>
      <c r="Y22" s="46"/>
      <c r="AF22" s="46"/>
      <c r="AG22" s="46"/>
      <c r="AH22" s="46"/>
      <c r="AI22" s="46"/>
    </row>
    <row r="23" spans="1:35" s="47" customFormat="1" ht="13.8" x14ac:dyDescent="0.25">
      <c r="A23" s="60">
        <v>2018</v>
      </c>
      <c r="B23" s="21">
        <v>0</v>
      </c>
      <c r="C23" s="21">
        <v>0</v>
      </c>
      <c r="D23" s="21">
        <v>0</v>
      </c>
      <c r="E23" s="21">
        <v>0</v>
      </c>
      <c r="F23" s="104">
        <v>4902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f t="shared" si="0"/>
        <v>4902</v>
      </c>
      <c r="Y23" s="46"/>
      <c r="AF23" s="46"/>
      <c r="AG23" s="46"/>
      <c r="AH23" s="46"/>
      <c r="AI23" s="46"/>
    </row>
    <row r="24" spans="1:35" s="47" customFormat="1" ht="13.8" x14ac:dyDescent="0.25">
      <c r="A24" s="60">
        <v>2019</v>
      </c>
      <c r="B24" s="21">
        <v>0</v>
      </c>
      <c r="C24" s="21">
        <v>0</v>
      </c>
      <c r="D24" s="21">
        <v>0</v>
      </c>
      <c r="E24" s="21">
        <v>0</v>
      </c>
      <c r="F24" s="143">
        <v>9803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f>SUM(B24:W24)</f>
        <v>9803</v>
      </c>
      <c r="Y24" s="46"/>
      <c r="AF24" s="46"/>
      <c r="AG24" s="46"/>
      <c r="AH24" s="46"/>
      <c r="AI24" s="46"/>
    </row>
    <row r="25" spans="1:35" s="47" customFormat="1" ht="13.8" x14ac:dyDescent="0.25">
      <c r="A25" s="60">
        <v>2020</v>
      </c>
      <c r="B25" s="21">
        <v>0</v>
      </c>
      <c r="C25" s="21">
        <v>0</v>
      </c>
      <c r="D25" s="21">
        <v>0</v>
      </c>
      <c r="E25" s="21">
        <v>0</v>
      </c>
      <c r="F25" s="143">
        <v>4794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f>SUM(B25:W25)</f>
        <v>4794</v>
      </c>
      <c r="Y25" s="46"/>
      <c r="AF25" s="46"/>
      <c r="AG25" s="46"/>
      <c r="AH25" s="46"/>
      <c r="AI25" s="46"/>
    </row>
    <row r="26" spans="1:35" s="47" customFormat="1" ht="13.8" x14ac:dyDescent="0.25">
      <c r="A26" s="60">
        <v>2021</v>
      </c>
      <c r="B26" s="21">
        <v>0</v>
      </c>
      <c r="C26" s="21">
        <v>0</v>
      </c>
      <c r="D26" s="21">
        <v>0</v>
      </c>
      <c r="E26" s="21">
        <v>0</v>
      </c>
      <c r="F26" s="143">
        <v>3448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f>SUM(B26:W26)</f>
        <v>3448</v>
      </c>
      <c r="Y26" s="46"/>
      <c r="AF26" s="46"/>
      <c r="AG26" s="46"/>
      <c r="AH26" s="46"/>
      <c r="AI26" s="46"/>
    </row>
    <row r="27" spans="1:35" s="47" customFormat="1" ht="13.8" x14ac:dyDescent="0.25">
      <c r="A27" s="60">
        <v>2022</v>
      </c>
      <c r="B27" s="21">
        <v>0</v>
      </c>
      <c r="C27" s="21">
        <v>0</v>
      </c>
      <c r="D27" s="21">
        <v>0</v>
      </c>
      <c r="E27" s="21">
        <v>0</v>
      </c>
      <c r="F27" s="139">
        <v>6662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f>SUM(B27:W27)</f>
        <v>6662</v>
      </c>
      <c r="Y27" s="46"/>
      <c r="AF27" s="46"/>
      <c r="AG27" s="46"/>
      <c r="AH27" s="46"/>
      <c r="AI27" s="46"/>
    </row>
    <row r="28" spans="1:35" s="47" customFormat="1" ht="13.8" x14ac:dyDescent="0.25">
      <c r="A28" s="60"/>
      <c r="B28" s="21"/>
      <c r="C28" s="21"/>
      <c r="D28" s="21"/>
      <c r="E28" s="21"/>
      <c r="F28" s="104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ht="13.8" x14ac:dyDescent="0.25">
      <c r="A29" s="74"/>
    </row>
    <row r="30" spans="1:35" ht="14.4" x14ac:dyDescent="0.3">
      <c r="A30" s="27" t="s">
        <v>105</v>
      </c>
      <c r="B30" s="195"/>
      <c r="C30" s="196"/>
      <c r="D30" s="64"/>
    </row>
    <row r="31" spans="1:35" ht="14.4" x14ac:dyDescent="0.3">
      <c r="A31" s="170" t="s">
        <v>184</v>
      </c>
      <c r="B31" s="175"/>
      <c r="C31" s="175"/>
      <c r="D31" s="175"/>
      <c r="E31" s="175"/>
      <c r="F31" s="176"/>
    </row>
    <row r="32" spans="1:35" ht="14.4" x14ac:dyDescent="0.3">
      <c r="A32" s="157" t="s">
        <v>126</v>
      </c>
      <c r="B32" s="175"/>
      <c r="C32" s="175"/>
      <c r="D32" s="175"/>
      <c r="E32" s="175"/>
      <c r="F32" s="176"/>
    </row>
    <row r="33" spans="1:1" s="102" customFormat="1" ht="13.8" x14ac:dyDescent="0.25">
      <c r="A33" s="36" t="s">
        <v>123</v>
      </c>
    </row>
    <row r="34" spans="1:1" s="22" customFormat="1" ht="13.8" x14ac:dyDescent="0.25">
      <c r="A34" s="36" t="s">
        <v>156</v>
      </c>
    </row>
  </sheetData>
  <mergeCells count="8">
    <mergeCell ref="B30:C30"/>
    <mergeCell ref="A31:F31"/>
    <mergeCell ref="A32:F32"/>
    <mergeCell ref="A3:A5"/>
    <mergeCell ref="A1:A2"/>
    <mergeCell ref="B1:X1"/>
    <mergeCell ref="B2:X2"/>
    <mergeCell ref="X3:X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X7:X27" formulaRange="1"/>
    <ignoredError sqref="V5:W5 O5" numberStoredAsText="1"/>
    <ignoredError sqref="C5:D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/>
  </sheetPr>
  <dimension ref="A1:Y34"/>
  <sheetViews>
    <sheetView zoomScaleNormal="10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Y32" sqref="Y32"/>
    </sheetView>
  </sheetViews>
  <sheetFormatPr defaultColWidth="9.33203125" defaultRowHeight="13.2" x14ac:dyDescent="0.25"/>
  <cols>
    <col min="1" max="1" width="10.6640625" style="1" customWidth="1"/>
    <col min="2" max="2" width="8.5546875" style="1" customWidth="1"/>
    <col min="3" max="3" width="9.33203125" style="1" customWidth="1"/>
    <col min="4" max="4" width="8.33203125" style="1" customWidth="1"/>
    <col min="5" max="5" width="9.33203125" style="1" customWidth="1"/>
    <col min="6" max="6" width="8.44140625" style="1" customWidth="1"/>
    <col min="7" max="7" width="9.6640625" style="1" customWidth="1"/>
    <col min="8" max="8" width="8.33203125" style="1" customWidth="1"/>
    <col min="9" max="9" width="12.44140625" style="1" customWidth="1"/>
    <col min="10" max="10" width="11.33203125" style="1" customWidth="1"/>
    <col min="11" max="11" width="10.6640625" style="1" customWidth="1"/>
    <col min="12" max="12" width="8.33203125" style="1" customWidth="1"/>
    <col min="13" max="13" width="10" style="1" customWidth="1"/>
    <col min="14" max="14" width="11.6640625" style="1" customWidth="1"/>
    <col min="15" max="15" width="12.33203125" style="1" customWidth="1"/>
    <col min="16" max="16" width="10" style="1" customWidth="1"/>
    <col min="17" max="17" width="13" style="1" customWidth="1"/>
    <col min="18" max="18" width="12.33203125" style="1" customWidth="1"/>
    <col min="19" max="19" width="16.6640625" style="1" customWidth="1"/>
    <col min="20" max="20" width="11.44140625" style="1" bestFit="1" customWidth="1"/>
    <col min="21" max="21" width="12.6640625" style="1" bestFit="1" customWidth="1"/>
    <col min="22" max="22" width="11.6640625" style="1" customWidth="1"/>
    <col min="23" max="23" width="7.6640625" style="1" bestFit="1" customWidth="1"/>
    <col min="24" max="24" width="9" style="1" bestFit="1" customWidth="1"/>
    <col min="25" max="16384" width="9.33203125" style="1"/>
  </cols>
  <sheetData>
    <row r="1" spans="1:24" ht="17.399999999999999" x14ac:dyDescent="0.3">
      <c r="A1" s="198" t="s">
        <v>70</v>
      </c>
      <c r="B1" s="200" t="s">
        <v>154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ht="14.4" x14ac:dyDescent="0.3">
      <c r="A2" s="199"/>
      <c r="B2" s="202" t="s">
        <v>111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ht="14.4" x14ac:dyDescent="0.3">
      <c r="A3" s="199"/>
      <c r="B3" s="204" t="s">
        <v>142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</row>
    <row r="4" spans="1:24" ht="15.6" x14ac:dyDescent="0.25">
      <c r="A4" s="205" t="s">
        <v>67</v>
      </c>
      <c r="B4" s="65" t="s">
        <v>1</v>
      </c>
      <c r="C4" s="65" t="s">
        <v>39</v>
      </c>
      <c r="D4" s="65" t="s">
        <v>2</v>
      </c>
      <c r="E4" s="65" t="s">
        <v>40</v>
      </c>
      <c r="F4" s="65" t="s">
        <v>5</v>
      </c>
      <c r="G4" s="65" t="s">
        <v>6</v>
      </c>
      <c r="H4" s="65" t="s">
        <v>41</v>
      </c>
      <c r="I4" s="65" t="s">
        <v>8</v>
      </c>
      <c r="J4" s="65" t="s">
        <v>42</v>
      </c>
      <c r="K4" s="65" t="s">
        <v>10</v>
      </c>
      <c r="L4" s="65" t="s">
        <v>11</v>
      </c>
      <c r="M4" s="65" t="s">
        <v>43</v>
      </c>
      <c r="N4" s="65" t="s">
        <v>44</v>
      </c>
      <c r="O4" s="65" t="s">
        <v>12</v>
      </c>
      <c r="P4" s="65" t="s">
        <v>14</v>
      </c>
      <c r="Q4" s="65" t="s">
        <v>45</v>
      </c>
      <c r="R4" s="65" t="s">
        <v>46</v>
      </c>
      <c r="S4" s="65" t="s">
        <v>15</v>
      </c>
      <c r="T4" s="66" t="s">
        <v>13</v>
      </c>
      <c r="U4" s="65" t="s">
        <v>47</v>
      </c>
      <c r="V4" s="65" t="s">
        <v>48</v>
      </c>
      <c r="W4" s="67" t="s">
        <v>16</v>
      </c>
    </row>
    <row r="5" spans="1:24" ht="75" customHeight="1" x14ac:dyDescent="0.25">
      <c r="A5" s="206"/>
      <c r="B5" s="52" t="s">
        <v>49</v>
      </c>
      <c r="C5" s="52" t="s">
        <v>50</v>
      </c>
      <c r="D5" s="52" t="s">
        <v>51</v>
      </c>
      <c r="E5" s="52" t="s">
        <v>3</v>
      </c>
      <c r="F5" s="52" t="s">
        <v>52</v>
      </c>
      <c r="G5" s="52" t="s">
        <v>7</v>
      </c>
      <c r="H5" s="52" t="s">
        <v>53</v>
      </c>
      <c r="I5" s="52" t="s">
        <v>69</v>
      </c>
      <c r="J5" s="52" t="s">
        <v>4</v>
      </c>
      <c r="K5" s="52" t="s">
        <v>54</v>
      </c>
      <c r="L5" s="52" t="s">
        <v>55</v>
      </c>
      <c r="M5" s="52" t="s">
        <v>56</v>
      </c>
      <c r="N5" s="52" t="s">
        <v>57</v>
      </c>
      <c r="O5" s="52" t="s">
        <v>58</v>
      </c>
      <c r="P5" s="52" t="s">
        <v>59</v>
      </c>
      <c r="Q5" s="52" t="s">
        <v>60</v>
      </c>
      <c r="R5" s="52" t="s">
        <v>61</v>
      </c>
      <c r="S5" s="52" t="s">
        <v>62</v>
      </c>
      <c r="T5" s="68" t="s">
        <v>63</v>
      </c>
      <c r="U5" s="52" t="s">
        <v>64</v>
      </c>
      <c r="V5" s="52" t="s">
        <v>65</v>
      </c>
      <c r="W5" s="18" t="s">
        <v>66</v>
      </c>
      <c r="X5" s="33" t="s">
        <v>0</v>
      </c>
    </row>
    <row r="6" spans="1:24" x14ac:dyDescent="0.25">
      <c r="A6" s="203"/>
      <c r="B6" s="54" t="s">
        <v>17</v>
      </c>
      <c r="C6" s="54" t="s">
        <v>18</v>
      </c>
      <c r="D6" s="54" t="s">
        <v>19</v>
      </c>
      <c r="E6" s="54" t="s">
        <v>20</v>
      </c>
      <c r="F6" s="54" t="s">
        <v>21</v>
      </c>
      <c r="G6" s="54" t="s">
        <v>22</v>
      </c>
      <c r="H6" s="54" t="s">
        <v>23</v>
      </c>
      <c r="I6" s="54" t="s">
        <v>24</v>
      </c>
      <c r="J6" s="54" t="s">
        <v>25</v>
      </c>
      <c r="K6" s="54" t="s">
        <v>26</v>
      </c>
      <c r="L6" s="54" t="s">
        <v>27</v>
      </c>
      <c r="M6" s="54" t="s">
        <v>28</v>
      </c>
      <c r="N6" s="54" t="s">
        <v>29</v>
      </c>
      <c r="O6" s="54" t="s">
        <v>30</v>
      </c>
      <c r="P6" s="54" t="s">
        <v>31</v>
      </c>
      <c r="Q6" s="54" t="s">
        <v>32</v>
      </c>
      <c r="R6" s="54" t="s">
        <v>33</v>
      </c>
      <c r="S6" s="54" t="s">
        <v>34</v>
      </c>
      <c r="T6" s="54" t="s">
        <v>35</v>
      </c>
      <c r="U6" s="54" t="s">
        <v>36</v>
      </c>
      <c r="V6" s="54" t="s">
        <v>37</v>
      </c>
      <c r="W6" s="73" t="s">
        <v>38</v>
      </c>
      <c r="X6" s="54"/>
    </row>
    <row r="7" spans="1:24" ht="18" customHeight="1" x14ac:dyDescent="0.25">
      <c r="A7" s="69" t="s">
        <v>107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73"/>
      <c r="X7" s="54"/>
    </row>
    <row r="8" spans="1:24" ht="13.8" x14ac:dyDescent="0.25">
      <c r="A8" s="75">
        <v>2002</v>
      </c>
      <c r="B8" s="21">
        <f>'3_X'!B8+'4_ReX'!B7</f>
        <v>0</v>
      </c>
      <c r="C8" s="21">
        <f>'3_X'!C8+'4_ReX'!C7</f>
        <v>0</v>
      </c>
      <c r="D8" s="21">
        <f>'3_X'!D8+'4_ReX'!D7</f>
        <v>0</v>
      </c>
      <c r="E8" s="21">
        <f>'3_X'!E8+'4_ReX'!E7</f>
        <v>9</v>
      </c>
      <c r="F8" s="21">
        <f>'3_X'!F8+'4_ReX'!F7</f>
        <v>6471</v>
      </c>
      <c r="G8" s="21">
        <f>'3_X'!G8+'4_ReX'!G7</f>
        <v>0</v>
      </c>
      <c r="H8" s="21">
        <f>'3_X'!H8+'4_ReX'!H7</f>
        <v>0</v>
      </c>
      <c r="I8" s="21">
        <f>'3_X'!I8+'4_ReX'!I7</f>
        <v>0</v>
      </c>
      <c r="J8" s="21">
        <f>'3_X'!J8+'4_ReX'!J7</f>
        <v>0</v>
      </c>
      <c r="K8" s="21">
        <f>'3_X'!K8+'4_ReX'!K7</f>
        <v>0</v>
      </c>
      <c r="L8" s="21">
        <f>'3_X'!L8+'4_ReX'!L7</f>
        <v>0</v>
      </c>
      <c r="M8" s="21">
        <f>'3_X'!M8+'4_ReX'!M7</f>
        <v>0</v>
      </c>
      <c r="N8" s="21">
        <f>'3_X'!N8+'4_ReX'!N7</f>
        <v>0</v>
      </c>
      <c r="O8" s="21">
        <f>'3_X'!O8+'4_ReX'!O7</f>
        <v>0</v>
      </c>
      <c r="P8" s="21">
        <f>'3_X'!P8+'4_ReX'!P7</f>
        <v>24</v>
      </c>
      <c r="Q8" s="21">
        <f>'3_X'!Q8+'4_ReX'!Q7</f>
        <v>10</v>
      </c>
      <c r="R8" s="21">
        <f>'3_X'!R8+'4_ReX'!R7</f>
        <v>30</v>
      </c>
      <c r="S8" s="21">
        <f>'3_X'!S8+'4_ReX'!S7</f>
        <v>4</v>
      </c>
      <c r="T8" s="21">
        <f>'3_X'!T8+'4_ReX'!T7</f>
        <v>0</v>
      </c>
      <c r="U8" s="21">
        <f>'3_X'!U8+'4_ReX'!U7</f>
        <v>0</v>
      </c>
      <c r="V8" s="21">
        <f>'3_X'!V8+'4_ReX'!V7</f>
        <v>15</v>
      </c>
      <c r="W8" s="21">
        <f>'3_X'!W8+'4_ReX'!W7</f>
        <v>0</v>
      </c>
      <c r="X8" s="21">
        <f>'3_X'!X8+'4_ReX'!X7</f>
        <v>6563</v>
      </c>
    </row>
    <row r="9" spans="1:24" ht="18" customHeight="1" x14ac:dyDescent="0.25">
      <c r="A9" s="75">
        <v>2003</v>
      </c>
      <c r="B9" s="21">
        <f>'3_X'!B9+'4_ReX'!B8</f>
        <v>0</v>
      </c>
      <c r="C9" s="21">
        <f>'3_X'!C9+'4_ReX'!C8</f>
        <v>0</v>
      </c>
      <c r="D9" s="21">
        <f>'3_X'!D9+'4_ReX'!D8</f>
        <v>0</v>
      </c>
      <c r="E9" s="21">
        <f>'3_X'!E9+'4_ReX'!E8</f>
        <v>6</v>
      </c>
      <c r="F9" s="21">
        <f>'3_X'!F9+'4_ReX'!F8</f>
        <v>0</v>
      </c>
      <c r="G9" s="21">
        <f>'3_X'!G9+'4_ReX'!G8</f>
        <v>0</v>
      </c>
      <c r="H9" s="21">
        <f>'3_X'!H9+'4_ReX'!H8</f>
        <v>0</v>
      </c>
      <c r="I9" s="21">
        <f>'3_X'!I9+'4_ReX'!I8</f>
        <v>0</v>
      </c>
      <c r="J9" s="21">
        <f>'3_X'!J9+'4_ReX'!J8</f>
        <v>0</v>
      </c>
      <c r="K9" s="21">
        <f>'3_X'!K9+'4_ReX'!K8</f>
        <v>0</v>
      </c>
      <c r="L9" s="21">
        <f>'3_X'!L9+'4_ReX'!L8</f>
        <v>0</v>
      </c>
      <c r="M9" s="21">
        <f>'3_X'!M9+'4_ReX'!M8</f>
        <v>2</v>
      </c>
      <c r="N9" s="21">
        <f>'3_X'!N9+'4_ReX'!N8</f>
        <v>0</v>
      </c>
      <c r="O9" s="21">
        <f>'3_X'!O9+'4_ReX'!O8</f>
        <v>0</v>
      </c>
      <c r="P9" s="21">
        <f>'3_X'!P9+'4_ReX'!P8</f>
        <v>2</v>
      </c>
      <c r="Q9" s="21">
        <f>'3_X'!Q9+'4_ReX'!Q8</f>
        <v>17</v>
      </c>
      <c r="R9" s="21">
        <f>'3_X'!R9+'4_ReX'!R8</f>
        <v>28</v>
      </c>
      <c r="S9" s="21">
        <f>'3_X'!S9+'4_ReX'!S8</f>
        <v>45</v>
      </c>
      <c r="T9" s="21">
        <f>'3_X'!T9+'4_ReX'!T8</f>
        <v>0</v>
      </c>
      <c r="U9" s="21">
        <f>'3_X'!U9+'4_ReX'!U8</f>
        <v>0</v>
      </c>
      <c r="V9" s="21">
        <f>'3_X'!V9+'4_ReX'!V8</f>
        <v>21</v>
      </c>
      <c r="W9" s="21">
        <f>'3_X'!W9+'4_ReX'!W8</f>
        <v>0</v>
      </c>
      <c r="X9" s="21">
        <f>'3_X'!X9+'4_ReX'!X8</f>
        <v>121</v>
      </c>
    </row>
    <row r="10" spans="1:24" ht="18" customHeight="1" x14ac:dyDescent="0.25">
      <c r="A10" s="75">
        <v>2004</v>
      </c>
      <c r="B10" s="21">
        <f>'3_X'!B10+'4_ReX'!B9</f>
        <v>0</v>
      </c>
      <c r="C10" s="21">
        <f>'3_X'!C10+'4_ReX'!C9</f>
        <v>0</v>
      </c>
      <c r="D10" s="21">
        <f>'3_X'!D10+'4_ReX'!D9</f>
        <v>0</v>
      </c>
      <c r="E10" s="21">
        <f>'3_X'!E10+'4_ReX'!E9</f>
        <v>0</v>
      </c>
      <c r="F10" s="21">
        <f>'3_X'!F10+'4_ReX'!F9</f>
        <v>0</v>
      </c>
      <c r="G10" s="21">
        <f>'3_X'!G10+'4_ReX'!G9</f>
        <v>2.9460554600000002</v>
      </c>
      <c r="H10" s="21">
        <f>'3_X'!H10+'4_ReX'!H9</f>
        <v>0.95</v>
      </c>
      <c r="I10" s="21">
        <f>'3_X'!I10+'4_ReX'!I9</f>
        <v>0</v>
      </c>
      <c r="J10" s="21">
        <f>'3_X'!J10+'4_ReX'!J9</f>
        <v>0</v>
      </c>
      <c r="K10" s="21">
        <f>'3_X'!K10+'4_ReX'!K9</f>
        <v>0</v>
      </c>
      <c r="L10" s="21">
        <f>'3_X'!L10+'4_ReX'!L9</f>
        <v>0</v>
      </c>
      <c r="M10" s="21">
        <f>'3_X'!M10+'4_ReX'!M9</f>
        <v>0</v>
      </c>
      <c r="N10" s="21">
        <f>'3_X'!N10+'4_ReX'!N9</f>
        <v>0</v>
      </c>
      <c r="O10" s="21">
        <f>'3_X'!O10+'4_ReX'!O9</f>
        <v>0</v>
      </c>
      <c r="P10" s="21">
        <f>'3_X'!P10+'4_ReX'!P9</f>
        <v>5.6903942079999998</v>
      </c>
      <c r="Q10" s="21">
        <f>'3_X'!Q10+'4_ReX'!Q9</f>
        <v>49.443005335999999</v>
      </c>
      <c r="R10" s="21">
        <f>'3_X'!R10+'4_ReX'!R9</f>
        <v>0</v>
      </c>
      <c r="S10" s="21">
        <f>'3_X'!S10+'4_ReX'!S9</f>
        <v>12.35</v>
      </c>
      <c r="T10" s="21">
        <f>'3_X'!T10+'4_ReX'!T9</f>
        <v>0</v>
      </c>
      <c r="U10" s="21">
        <f>'3_X'!U10+'4_ReX'!U9</f>
        <v>0</v>
      </c>
      <c r="V10" s="21">
        <f>'3_X'!V10+'4_ReX'!V9</f>
        <v>14</v>
      </c>
      <c r="W10" s="21">
        <f>'3_X'!W10+'4_ReX'!W9</f>
        <v>0</v>
      </c>
      <c r="X10" s="21">
        <f>'3_X'!X10+'4_ReX'!X9</f>
        <v>85.379455003999993</v>
      </c>
    </row>
    <row r="11" spans="1:24" ht="18" customHeight="1" x14ac:dyDescent="0.25">
      <c r="A11" s="75">
        <v>2005</v>
      </c>
      <c r="B11" s="21">
        <f>'3_X'!B11+'4_ReX'!B10</f>
        <v>5</v>
      </c>
      <c r="C11" s="21">
        <f>'3_X'!C11+'4_ReX'!C10</f>
        <v>0</v>
      </c>
      <c r="D11" s="21">
        <f>'3_X'!D11+'4_ReX'!D10</f>
        <v>0</v>
      </c>
      <c r="E11" s="21">
        <f>'3_X'!E11+'4_ReX'!E10</f>
        <v>0</v>
      </c>
      <c r="F11" s="21">
        <f>'3_X'!F11+'4_ReX'!F10</f>
        <v>409</v>
      </c>
      <c r="G11" s="21">
        <f>'3_X'!G11+'4_ReX'!G10</f>
        <v>3</v>
      </c>
      <c r="H11" s="21">
        <f>'3_X'!H11+'4_ReX'!H10</f>
        <v>1</v>
      </c>
      <c r="I11" s="21">
        <f>'3_X'!I11+'4_ReX'!I10</f>
        <v>0</v>
      </c>
      <c r="J11" s="21">
        <f>'3_X'!J11+'4_ReX'!J10</f>
        <v>0</v>
      </c>
      <c r="K11" s="21">
        <f>'3_X'!K11+'4_ReX'!K10</f>
        <v>0</v>
      </c>
      <c r="L11" s="21">
        <f>'3_X'!L11+'4_ReX'!L10</f>
        <v>0</v>
      </c>
      <c r="M11" s="21">
        <f>'3_X'!M11+'4_ReX'!M10</f>
        <v>0</v>
      </c>
      <c r="N11" s="21">
        <f>'3_X'!N11+'4_ReX'!N10</f>
        <v>0</v>
      </c>
      <c r="O11" s="21">
        <f>'3_X'!O11+'4_ReX'!O10</f>
        <v>6</v>
      </c>
      <c r="P11" s="21">
        <f>'3_X'!P11+'4_ReX'!P10</f>
        <v>2</v>
      </c>
      <c r="Q11" s="21">
        <f>'3_X'!Q11+'4_ReX'!Q10</f>
        <v>13</v>
      </c>
      <c r="R11" s="21">
        <f>'3_X'!R11+'4_ReX'!R10</f>
        <v>0</v>
      </c>
      <c r="S11" s="21">
        <f>'3_X'!S11+'4_ReX'!S10</f>
        <v>166</v>
      </c>
      <c r="T11" s="21">
        <f>'3_X'!T11+'4_ReX'!T10</f>
        <v>0</v>
      </c>
      <c r="U11" s="21">
        <f>'3_X'!U11+'4_ReX'!U10</f>
        <v>0</v>
      </c>
      <c r="V11" s="21">
        <f>'3_X'!V11+'4_ReX'!V10</f>
        <v>9</v>
      </c>
      <c r="W11" s="21">
        <f>'3_X'!W11+'4_ReX'!W10</f>
        <v>0</v>
      </c>
      <c r="X11" s="21">
        <f>'3_X'!X11+'4_ReX'!X10</f>
        <v>614</v>
      </c>
    </row>
    <row r="12" spans="1:24" ht="18" customHeight="1" x14ac:dyDescent="0.25">
      <c r="A12" s="75">
        <v>2006</v>
      </c>
      <c r="B12" s="21">
        <f>'3_X'!B12+'4_ReX'!B11</f>
        <v>0</v>
      </c>
      <c r="C12" s="21">
        <f>'3_X'!C12+'4_ReX'!C11</f>
        <v>0</v>
      </c>
      <c r="D12" s="21">
        <f>'3_X'!D12+'4_ReX'!D11</f>
        <v>0</v>
      </c>
      <c r="E12" s="21">
        <f>'3_X'!E12+'4_ReX'!E11</f>
        <v>16</v>
      </c>
      <c r="F12" s="21">
        <f>'3_X'!F12+'4_ReX'!F11</f>
        <v>964</v>
      </c>
      <c r="G12" s="21">
        <f>'3_X'!G12+'4_ReX'!G11</f>
        <v>0</v>
      </c>
      <c r="H12" s="21">
        <f>'3_X'!H12+'4_ReX'!H11</f>
        <v>0</v>
      </c>
      <c r="I12" s="21">
        <f>'3_X'!I12+'4_ReX'!I11</f>
        <v>0</v>
      </c>
      <c r="J12" s="21">
        <f>'3_X'!J12+'4_ReX'!J11</f>
        <v>0</v>
      </c>
      <c r="K12" s="21">
        <f>'3_X'!K12+'4_ReX'!K11</f>
        <v>1</v>
      </c>
      <c r="L12" s="21">
        <f>'3_X'!L12+'4_ReX'!L11</f>
        <v>0</v>
      </c>
      <c r="M12" s="21">
        <f>'3_X'!M12+'4_ReX'!M11</f>
        <v>0</v>
      </c>
      <c r="N12" s="21">
        <f>'3_X'!N12+'4_ReX'!N11</f>
        <v>0</v>
      </c>
      <c r="O12" s="21">
        <f>'3_X'!O12+'4_ReX'!O11</f>
        <v>0</v>
      </c>
      <c r="P12" s="21">
        <f>'3_X'!P12+'4_ReX'!P11</f>
        <v>10</v>
      </c>
      <c r="Q12" s="21">
        <f>'3_X'!Q12+'4_ReX'!Q11</f>
        <v>253</v>
      </c>
      <c r="R12" s="21">
        <f>'3_X'!R12+'4_ReX'!R11</f>
        <v>15</v>
      </c>
      <c r="S12" s="21">
        <f>'3_X'!S12+'4_ReX'!S11</f>
        <v>0</v>
      </c>
      <c r="T12" s="21">
        <f>'3_X'!T12+'4_ReX'!T11</f>
        <v>0</v>
      </c>
      <c r="U12" s="21">
        <f>'3_X'!U12+'4_ReX'!U11</f>
        <v>24</v>
      </c>
      <c r="V12" s="21">
        <f>'3_X'!V12+'4_ReX'!V11</f>
        <v>19</v>
      </c>
      <c r="W12" s="21">
        <f>'3_X'!W12+'4_ReX'!W11</f>
        <v>0</v>
      </c>
      <c r="X12" s="21">
        <f>'3_X'!X12+'4_ReX'!X11</f>
        <v>1302</v>
      </c>
    </row>
    <row r="13" spans="1:24" ht="18" customHeight="1" x14ac:dyDescent="0.25">
      <c r="A13" s="75">
        <v>2007</v>
      </c>
      <c r="B13" s="21">
        <f>'3_X'!B13+'4_ReX'!B12</f>
        <v>0</v>
      </c>
      <c r="C13" s="21">
        <f>'3_X'!C13+'4_ReX'!C12</f>
        <v>0</v>
      </c>
      <c r="D13" s="21">
        <f>'3_X'!D13+'4_ReX'!D12</f>
        <v>0</v>
      </c>
      <c r="E13" s="21">
        <f>'3_X'!E13+'4_ReX'!E12</f>
        <v>37</v>
      </c>
      <c r="F13" s="21">
        <f>'3_X'!F13+'4_ReX'!F12</f>
        <v>9012</v>
      </c>
      <c r="G13" s="21">
        <f>'3_X'!G13+'4_ReX'!G12</f>
        <v>0</v>
      </c>
      <c r="H13" s="21">
        <f>'3_X'!H13+'4_ReX'!H12</f>
        <v>0</v>
      </c>
      <c r="I13" s="21">
        <f>'3_X'!I13+'4_ReX'!I12</f>
        <v>0</v>
      </c>
      <c r="J13" s="21">
        <f>'3_X'!J13+'4_ReX'!J12</f>
        <v>0</v>
      </c>
      <c r="K13" s="21">
        <f>'3_X'!K13+'4_ReX'!K12</f>
        <v>0</v>
      </c>
      <c r="L13" s="21">
        <f>'3_X'!L13+'4_ReX'!L12</f>
        <v>3.8</v>
      </c>
      <c r="M13" s="21">
        <f>'3_X'!M13+'4_ReX'!M12</f>
        <v>0.83045371500000009</v>
      </c>
      <c r="N13" s="21">
        <f>'3_X'!N13+'4_ReX'!N12</f>
        <v>0</v>
      </c>
      <c r="O13" s="21">
        <f>'3_X'!O13+'4_ReX'!O12</f>
        <v>0</v>
      </c>
      <c r="P13" s="21">
        <f>'3_X'!P13+'4_ReX'!P12</f>
        <v>0</v>
      </c>
      <c r="Q13" s="21">
        <f>'3_X'!Q13+'4_ReX'!Q12</f>
        <v>267.17563612800001</v>
      </c>
      <c r="R13" s="21">
        <f>'3_X'!R13+'4_ReX'!R12</f>
        <v>0</v>
      </c>
      <c r="S13" s="21">
        <f>'3_X'!S13+'4_ReX'!S12</f>
        <v>18</v>
      </c>
      <c r="T13" s="21">
        <f>'3_X'!T13+'4_ReX'!T12</f>
        <v>0</v>
      </c>
      <c r="U13" s="21">
        <f>'3_X'!U13+'4_ReX'!U12</f>
        <v>0</v>
      </c>
      <c r="V13" s="21">
        <f>'3_X'!V13+'4_ReX'!V12</f>
        <v>0</v>
      </c>
      <c r="W13" s="21">
        <f>'3_X'!W13+'4_ReX'!W12</f>
        <v>0</v>
      </c>
      <c r="X13" s="21">
        <f>'3_X'!X13+'4_ReX'!X12</f>
        <v>9338.8060898429994</v>
      </c>
    </row>
    <row r="14" spans="1:24" ht="18" customHeight="1" x14ac:dyDescent="0.25">
      <c r="A14" s="75">
        <v>2008</v>
      </c>
      <c r="B14" s="21">
        <f>'3_X'!B14+'4_ReX'!B13</f>
        <v>77</v>
      </c>
      <c r="C14" s="21">
        <f>'3_X'!C14+'4_ReX'!C13</f>
        <v>0</v>
      </c>
      <c r="D14" s="21">
        <f>'3_X'!D14+'4_ReX'!D13</f>
        <v>0</v>
      </c>
      <c r="E14" s="21">
        <f>'3_X'!E13+'4_ReX'!E13</f>
        <v>37</v>
      </c>
      <c r="F14" s="21">
        <f>'3_X'!F14+'4_ReX'!F13</f>
        <v>36627</v>
      </c>
      <c r="G14" s="21">
        <f>'3_X'!G14+'4_ReX'!G13</f>
        <v>38</v>
      </c>
      <c r="H14" s="21">
        <f>'3_X'!H14+'4_ReX'!H13</f>
        <v>7</v>
      </c>
      <c r="I14" s="21">
        <f>'3_X'!I14+'4_ReX'!I13</f>
        <v>1</v>
      </c>
      <c r="J14" s="21">
        <f>'3_X'!J14+'4_ReX'!J13</f>
        <v>0</v>
      </c>
      <c r="K14" s="21">
        <f>'3_X'!K14+'4_ReX'!K13</f>
        <v>0</v>
      </c>
      <c r="L14" s="21">
        <f>'3_X'!L14+'4_ReX'!L13</f>
        <v>2</v>
      </c>
      <c r="M14" s="21">
        <f>'3_X'!M14+'4_ReX'!M13</f>
        <v>0</v>
      </c>
      <c r="N14" s="21">
        <f>'3_X'!N14+'4_ReX'!N13</f>
        <v>0</v>
      </c>
      <c r="O14" s="21">
        <f>'3_X'!O14+'4_ReX'!O13</f>
        <v>0</v>
      </c>
      <c r="P14" s="21">
        <f>'3_X'!P14+'4_ReX'!P13</f>
        <v>2</v>
      </c>
      <c r="Q14" s="21">
        <f>'3_X'!Q14+'4_ReX'!Q13</f>
        <v>105</v>
      </c>
      <c r="R14" s="21">
        <f>'3_X'!R14+'4_ReX'!R13</f>
        <v>0</v>
      </c>
      <c r="S14" s="21">
        <f>'3_X'!S14+'4_ReX'!S13</f>
        <v>26</v>
      </c>
      <c r="T14" s="21">
        <f>'3_X'!T14+'4_ReX'!T13</f>
        <v>0</v>
      </c>
      <c r="U14" s="21">
        <f>'3_X'!U14+'4_ReX'!U13</f>
        <v>5</v>
      </c>
      <c r="V14" s="21">
        <f>'3_X'!V14+'4_ReX'!V13</f>
        <v>3</v>
      </c>
      <c r="W14" s="21">
        <f>'3_X'!W14+'4_ReX'!W13</f>
        <v>0</v>
      </c>
      <c r="X14" s="21">
        <f>'3_X'!X14+'4_ReX'!X13</f>
        <v>36893</v>
      </c>
    </row>
    <row r="15" spans="1:24" ht="18" customHeight="1" x14ac:dyDescent="0.25">
      <c r="A15" s="75">
        <v>2009</v>
      </c>
      <c r="B15" s="21">
        <f>'3_X'!B15+'4_ReX'!B14</f>
        <v>0</v>
      </c>
      <c r="C15" s="21">
        <f>'3_X'!C15+'4_ReX'!C14</f>
        <v>0</v>
      </c>
      <c r="D15" s="21">
        <f>'3_X'!D15+'4_ReX'!D14</f>
        <v>11</v>
      </c>
      <c r="E15" s="21">
        <f>'3_X'!E14+'4_ReX'!E14</f>
        <v>0</v>
      </c>
      <c r="F15" s="21">
        <f>'3_X'!F15+'4_ReX'!F14</f>
        <v>10821</v>
      </c>
      <c r="G15" s="21">
        <f>'3_X'!G15+'4_ReX'!G14</f>
        <v>53</v>
      </c>
      <c r="H15" s="21">
        <f>'3_X'!H15+'4_ReX'!H14</f>
        <v>0</v>
      </c>
      <c r="I15" s="21">
        <f>'3_X'!I15+'4_ReX'!I14</f>
        <v>0</v>
      </c>
      <c r="J15" s="21">
        <f>'3_X'!J15+'4_ReX'!J14</f>
        <v>0</v>
      </c>
      <c r="K15" s="21">
        <f>'3_X'!K15+'4_ReX'!K14</f>
        <v>1</v>
      </c>
      <c r="L15" s="21">
        <f>'3_X'!L15+'4_ReX'!L14</f>
        <v>22</v>
      </c>
      <c r="M15" s="21">
        <f>'3_X'!M15+'4_ReX'!M14</f>
        <v>0</v>
      </c>
      <c r="N15" s="21">
        <f>'3_X'!N15+'4_ReX'!N14</f>
        <v>1</v>
      </c>
      <c r="O15" s="21">
        <f>'3_X'!O15+'4_ReX'!O14</f>
        <v>0</v>
      </c>
      <c r="P15" s="21">
        <f>'3_X'!P15+'4_ReX'!P14</f>
        <v>134</v>
      </c>
      <c r="Q15" s="21">
        <f>'3_X'!Q15+'4_ReX'!Q14</f>
        <v>314</v>
      </c>
      <c r="R15" s="21">
        <f>'3_X'!R15+'4_ReX'!R14</f>
        <v>0</v>
      </c>
      <c r="S15" s="21">
        <f>'3_X'!S15+'4_ReX'!S14</f>
        <v>172</v>
      </c>
      <c r="T15" s="21">
        <f>'3_X'!T15+'4_ReX'!T14</f>
        <v>0</v>
      </c>
      <c r="U15" s="21">
        <f>'3_X'!U15+'4_ReX'!U14</f>
        <v>22</v>
      </c>
      <c r="V15" s="21">
        <f>'3_X'!V15+'4_ReX'!V14</f>
        <v>0</v>
      </c>
      <c r="W15" s="21">
        <f>'3_X'!W15+'4_ReX'!W14</f>
        <v>13</v>
      </c>
      <c r="X15" s="21">
        <f>'3_X'!X15+'4_ReX'!X14</f>
        <v>11564</v>
      </c>
    </row>
    <row r="16" spans="1:24" ht="18" customHeight="1" x14ac:dyDescent="0.25">
      <c r="A16" s="75">
        <v>2010</v>
      </c>
      <c r="B16" s="21">
        <f>'3_X'!B16+'4_ReX'!B15</f>
        <v>0</v>
      </c>
      <c r="C16" s="21">
        <f>'3_X'!C16+'4_ReX'!C15</f>
        <v>0</v>
      </c>
      <c r="D16" s="21">
        <f>'3_X'!D16+'4_ReX'!D15</f>
        <v>0</v>
      </c>
      <c r="E16" s="21">
        <f>'3_X'!E15+'4_ReX'!E15</f>
        <v>0</v>
      </c>
      <c r="F16" s="21">
        <f>'3_X'!F16+'4_ReX'!F15</f>
        <v>33066</v>
      </c>
      <c r="G16" s="21">
        <f>'3_X'!G16+'4_ReX'!G15</f>
        <v>0</v>
      </c>
      <c r="H16" s="21">
        <f>'3_X'!H16+'4_ReX'!H15</f>
        <v>3</v>
      </c>
      <c r="I16" s="21">
        <f>'3_X'!I16+'4_ReX'!I15</f>
        <v>0</v>
      </c>
      <c r="J16" s="21">
        <f>'3_X'!J16+'4_ReX'!J15</f>
        <v>0</v>
      </c>
      <c r="K16" s="21">
        <f>'3_X'!K16+'4_ReX'!K15</f>
        <v>1</v>
      </c>
      <c r="L16" s="21">
        <f>'3_X'!L16+'4_ReX'!L15</f>
        <v>10</v>
      </c>
      <c r="M16" s="21">
        <f>'3_X'!M16+'4_ReX'!M15</f>
        <v>6</v>
      </c>
      <c r="N16" s="21">
        <f>'3_X'!N16+'4_ReX'!N15</f>
        <v>4</v>
      </c>
      <c r="O16" s="21">
        <f>'3_X'!O16+'4_ReX'!O15</f>
        <v>0</v>
      </c>
      <c r="P16" s="21">
        <f>'3_X'!P16+'4_ReX'!P15</f>
        <v>121</v>
      </c>
      <c r="Q16" s="21">
        <f>'3_X'!Q16+'4_ReX'!Q15</f>
        <v>1085</v>
      </c>
      <c r="R16" s="21">
        <f>'3_X'!R16+'4_ReX'!R15</f>
        <v>9</v>
      </c>
      <c r="S16" s="21">
        <f>'3_X'!S16+'4_ReX'!S15</f>
        <v>24</v>
      </c>
      <c r="T16" s="21">
        <f>'3_X'!T16+'4_ReX'!T15</f>
        <v>0</v>
      </c>
      <c r="U16" s="21">
        <f>'3_X'!U16+'4_ReX'!U15</f>
        <v>29</v>
      </c>
      <c r="V16" s="21">
        <f>'3_X'!V16+'4_ReX'!V15</f>
        <v>3</v>
      </c>
      <c r="W16" s="21">
        <f>'3_X'!W16+'4_ReX'!W15</f>
        <v>0</v>
      </c>
      <c r="X16" s="21">
        <f>'3_X'!X16+'4_ReX'!X15</f>
        <v>34361</v>
      </c>
    </row>
    <row r="17" spans="1:25" ht="18" customHeight="1" x14ac:dyDescent="0.25">
      <c r="A17" s="75">
        <v>2011</v>
      </c>
      <c r="B17" s="21">
        <f>'3_X'!B17+'4_ReX'!B16</f>
        <v>0</v>
      </c>
      <c r="C17" s="21">
        <f>'3_X'!C17+'4_ReX'!C16</f>
        <v>0</v>
      </c>
      <c r="D17" s="21">
        <f>'3_X'!D17+'4_ReX'!D16</f>
        <v>0</v>
      </c>
      <c r="E17" s="21">
        <f>'3_X'!E16+'4_ReX'!E16</f>
        <v>0</v>
      </c>
      <c r="F17" s="21">
        <f>'3_X'!F17+'4_ReX'!F16</f>
        <v>49493</v>
      </c>
      <c r="G17" s="21">
        <f>'3_X'!G17+'4_ReX'!G16</f>
        <v>0</v>
      </c>
      <c r="H17" s="21">
        <f>'3_X'!H17+'4_ReX'!H16</f>
        <v>11</v>
      </c>
      <c r="I17" s="21">
        <f>'3_X'!I17+'4_ReX'!I16</f>
        <v>0</v>
      </c>
      <c r="J17" s="21">
        <f>'3_X'!J17+'4_ReX'!J16</f>
        <v>0</v>
      </c>
      <c r="K17" s="21">
        <f>'3_X'!K17+'4_ReX'!K16</f>
        <v>1</v>
      </c>
      <c r="L17" s="21">
        <f>'3_X'!L17+'4_ReX'!L16</f>
        <v>23</v>
      </c>
      <c r="M17" s="21">
        <f>'3_X'!M17+'4_ReX'!M16</f>
        <v>0</v>
      </c>
      <c r="N17" s="21">
        <f>'3_X'!N17+'4_ReX'!N16</f>
        <v>0</v>
      </c>
      <c r="O17" s="21">
        <f>'3_X'!O17+'4_ReX'!O16</f>
        <v>0</v>
      </c>
      <c r="P17" s="21">
        <f>'3_X'!P17+'4_ReX'!P16</f>
        <v>32</v>
      </c>
      <c r="Q17" s="21">
        <f>'3_X'!Q17+'4_ReX'!Q16</f>
        <v>370</v>
      </c>
      <c r="R17" s="21">
        <f>'3_X'!R17+'4_ReX'!R16</f>
        <v>11</v>
      </c>
      <c r="S17" s="21">
        <f>'3_X'!S17+'4_ReX'!S16</f>
        <v>62</v>
      </c>
      <c r="T17" s="21">
        <f>'3_X'!T17+'4_ReX'!T16</f>
        <v>0</v>
      </c>
      <c r="U17" s="21">
        <f>'3_X'!U17+'4_ReX'!U16</f>
        <v>13</v>
      </c>
      <c r="V17" s="21">
        <f>'3_X'!V17+'4_ReX'!V16</f>
        <v>0</v>
      </c>
      <c r="W17" s="21">
        <f>'3_X'!W17+'4_ReX'!W16</f>
        <v>0</v>
      </c>
      <c r="X17" s="21">
        <f>'3_X'!X17+'4_ReX'!X16</f>
        <v>50016</v>
      </c>
    </row>
    <row r="18" spans="1:25" ht="13.8" x14ac:dyDescent="0.25">
      <c r="A18" s="76">
        <v>2012</v>
      </c>
      <c r="B18" s="21">
        <f>'3_X'!B18+'4_ReX'!B17</f>
        <v>0</v>
      </c>
      <c r="C18" s="21">
        <f>'3_X'!C18+'4_ReX'!C17</f>
        <v>0</v>
      </c>
      <c r="D18" s="21">
        <f>'3_X'!D18+'4_ReX'!D17</f>
        <v>0</v>
      </c>
      <c r="E18" s="21">
        <f>'3_X'!E18+'4_ReX'!E17</f>
        <v>1</v>
      </c>
      <c r="F18" s="21">
        <f>'3_X'!F18+'4_ReX'!F17</f>
        <v>68718</v>
      </c>
      <c r="G18" s="21">
        <f>'3_X'!G18+'4_ReX'!G17</f>
        <v>8</v>
      </c>
      <c r="H18" s="21">
        <f>'3_X'!H18+'4_ReX'!H17</f>
        <v>87</v>
      </c>
      <c r="I18" s="21">
        <f>'3_X'!I18+'4_ReX'!I17</f>
        <v>0</v>
      </c>
      <c r="J18" s="21">
        <f>'3_X'!J18+'4_ReX'!J17</f>
        <v>0</v>
      </c>
      <c r="K18" s="21">
        <f>'3_X'!K18+'4_ReX'!K17</f>
        <v>2</v>
      </c>
      <c r="L18" s="21">
        <f>'3_X'!L18+'4_ReX'!L17</f>
        <v>11</v>
      </c>
      <c r="M18" s="21">
        <f>'3_X'!M18+'4_ReX'!M17</f>
        <v>0</v>
      </c>
      <c r="N18" s="21">
        <f>'3_X'!N18+'4_ReX'!N17</f>
        <v>0</v>
      </c>
      <c r="O18" s="21">
        <f>'3_X'!O18+'4_ReX'!O17</f>
        <v>0</v>
      </c>
      <c r="P18" s="21">
        <f>'3_X'!P18+'4_ReX'!P17</f>
        <v>800</v>
      </c>
      <c r="Q18" s="21">
        <f>'3_X'!Q18+'4_ReX'!Q17</f>
        <v>127</v>
      </c>
      <c r="R18" s="21">
        <f>'3_X'!R18+'4_ReX'!R17</f>
        <v>3</v>
      </c>
      <c r="S18" s="21">
        <f>'3_X'!S18+'4_ReX'!S17</f>
        <v>54</v>
      </c>
      <c r="T18" s="21">
        <f>'3_X'!T18+'4_ReX'!T17</f>
        <v>0</v>
      </c>
      <c r="U18" s="21">
        <f>'3_X'!U18+'4_ReX'!U17</f>
        <v>7</v>
      </c>
      <c r="V18" s="21">
        <f>'3_X'!V18+'4_ReX'!V17</f>
        <v>0</v>
      </c>
      <c r="W18" s="21">
        <f>'3_X'!W18+'4_ReX'!W17</f>
        <v>32</v>
      </c>
      <c r="X18" s="104">
        <f>'3_X'!X18+'4_ReX'!X17</f>
        <v>69850</v>
      </c>
    </row>
    <row r="19" spans="1:25" ht="13.8" x14ac:dyDescent="0.25">
      <c r="A19" s="76">
        <f>A18+1</f>
        <v>2013</v>
      </c>
      <c r="B19" s="21">
        <f>'3_X'!B19+'4_ReX'!B18</f>
        <v>0</v>
      </c>
      <c r="C19" s="21">
        <f>'3_X'!C19+'4_ReX'!C18</f>
        <v>0</v>
      </c>
      <c r="D19" s="21">
        <f>'3_X'!D19+'4_ReX'!D18</f>
        <v>0</v>
      </c>
      <c r="E19" s="21">
        <f>'3_X'!E19+'4_ReX'!E18</f>
        <v>0</v>
      </c>
      <c r="F19" s="21">
        <f>'3_X'!F19+'4_ReX'!F18</f>
        <v>49297</v>
      </c>
      <c r="G19" s="21">
        <f>'3_X'!G19+'4_ReX'!G18</f>
        <v>0</v>
      </c>
      <c r="H19" s="21">
        <f>'3_X'!H19+'4_ReX'!H18</f>
        <v>3</v>
      </c>
      <c r="I19" s="21">
        <f>'3_X'!I19+'4_ReX'!I18</f>
        <v>1</v>
      </c>
      <c r="J19" s="21">
        <f>'3_X'!J19+'4_ReX'!J18</f>
        <v>0</v>
      </c>
      <c r="K19" s="21">
        <f>'3_X'!K19+'4_ReX'!K18</f>
        <v>0</v>
      </c>
      <c r="L19" s="21">
        <f>'3_X'!L19+'4_ReX'!L18</f>
        <v>14</v>
      </c>
      <c r="M19" s="21">
        <f>'3_X'!M19+'4_ReX'!M18</f>
        <v>0</v>
      </c>
      <c r="N19" s="21">
        <f>'3_X'!N19+'4_ReX'!N18</f>
        <v>4</v>
      </c>
      <c r="O19" s="21">
        <f>'3_X'!O19+'4_ReX'!O18</f>
        <v>0</v>
      </c>
      <c r="P19" s="21">
        <f>'3_X'!P19+'4_ReX'!P18</f>
        <v>403</v>
      </c>
      <c r="Q19" s="21">
        <f>'3_X'!Q19+'4_ReX'!Q18</f>
        <v>83</v>
      </c>
      <c r="R19" s="21">
        <f>'3_X'!R19+'4_ReX'!R18</f>
        <v>11</v>
      </c>
      <c r="S19" s="21">
        <f>'3_X'!S19+'4_ReX'!S18</f>
        <v>64</v>
      </c>
      <c r="T19" s="21">
        <f>'3_X'!T19+'4_ReX'!T18</f>
        <v>0</v>
      </c>
      <c r="U19" s="21">
        <f>'3_X'!U19+'4_ReX'!U18</f>
        <v>0</v>
      </c>
      <c r="V19" s="21">
        <f>'3_X'!V19+'4_ReX'!V18</f>
        <v>0</v>
      </c>
      <c r="W19" s="21">
        <f>'3_X'!W19+'4_ReX'!W18</f>
        <v>0</v>
      </c>
      <c r="X19" s="104">
        <f>'3_X'!X19+'4_ReX'!X18</f>
        <v>49880</v>
      </c>
    </row>
    <row r="20" spans="1:25" ht="13.8" x14ac:dyDescent="0.25">
      <c r="A20" s="76">
        <f>A19+1</f>
        <v>2014</v>
      </c>
      <c r="B20" s="21">
        <f>'3_X'!B20+'4_ReX'!B19</f>
        <v>0</v>
      </c>
      <c r="C20" s="21">
        <f>'3_X'!C20+'4_ReX'!C19</f>
        <v>0</v>
      </c>
      <c r="D20" s="21">
        <f>'3_X'!D20+'4_ReX'!D19</f>
        <v>0</v>
      </c>
      <c r="E20" s="21">
        <f>'3_X'!E20+'4_ReX'!E19</f>
        <v>0</v>
      </c>
      <c r="F20" s="21">
        <f>'3_X'!F20+'4_ReX'!F19</f>
        <v>24753</v>
      </c>
      <c r="G20" s="21">
        <f>'3_X'!G20+'4_ReX'!G19</f>
        <v>0</v>
      </c>
      <c r="H20" s="21">
        <f>'3_X'!H20+'4_ReX'!H19</f>
        <v>0</v>
      </c>
      <c r="I20" s="21">
        <f>'3_X'!I20+'4_ReX'!I19</f>
        <v>0</v>
      </c>
      <c r="J20" s="21">
        <f>'3_X'!J20+'4_ReX'!J19</f>
        <v>0</v>
      </c>
      <c r="K20" s="21">
        <f>'3_X'!K20+'4_ReX'!K19</f>
        <v>1</v>
      </c>
      <c r="L20" s="21">
        <f>'3_X'!L20+'4_ReX'!L19</f>
        <v>24</v>
      </c>
      <c r="M20" s="21">
        <f>'3_X'!M20+'4_ReX'!M19</f>
        <v>0</v>
      </c>
      <c r="N20" s="21">
        <f>'3_X'!N20+'4_ReX'!N19</f>
        <v>0</v>
      </c>
      <c r="O20" s="21">
        <f>'3_X'!O20+'4_ReX'!O19</f>
        <v>0</v>
      </c>
      <c r="P20" s="21">
        <f>'3_X'!P20+'4_ReX'!P19</f>
        <v>13</v>
      </c>
      <c r="Q20" s="21">
        <f>'3_X'!Q20+'4_ReX'!Q19</f>
        <v>70</v>
      </c>
      <c r="R20" s="21">
        <f>'3_X'!R20+'4_ReX'!R19</f>
        <v>0</v>
      </c>
      <c r="S20" s="21">
        <f>'3_X'!S20+'4_ReX'!S19</f>
        <v>8</v>
      </c>
      <c r="T20" s="21">
        <f>'3_X'!T20+'4_ReX'!T19</f>
        <v>0</v>
      </c>
      <c r="U20" s="21">
        <f>'3_X'!U20+'4_ReX'!U19</f>
        <v>0</v>
      </c>
      <c r="V20" s="21">
        <f>'3_X'!V20+'4_ReX'!V19</f>
        <v>0</v>
      </c>
      <c r="W20" s="21">
        <f>'3_X'!W20+'4_ReX'!W19</f>
        <v>0</v>
      </c>
      <c r="X20" s="104">
        <f>'3_X'!X20+'4_ReX'!X19</f>
        <v>24869</v>
      </c>
      <c r="Y20" s="19"/>
    </row>
    <row r="21" spans="1:25" ht="13.95" hidden="1" customHeight="1" x14ac:dyDescent="0.25">
      <c r="A21" s="77">
        <f>A20+1</f>
        <v>2015</v>
      </c>
      <c r="B21" s="21">
        <f>'3_X'!B21+'4_ReX'!B20</f>
        <v>0</v>
      </c>
      <c r="C21" s="21">
        <f>'3_X'!C21+'4_ReX'!C20</f>
        <v>0</v>
      </c>
      <c r="D21" s="21">
        <f>'3_X'!D21+'4_ReX'!D20</f>
        <v>0</v>
      </c>
      <c r="E21" s="21">
        <f>'3_X'!E21+'4_ReX'!E20</f>
        <v>0</v>
      </c>
      <c r="F21" s="21">
        <f>'3_X'!F21+'4_ReX'!F20</f>
        <v>14422</v>
      </c>
      <c r="G21" s="21">
        <f>'3_X'!G21+'4_ReX'!G20</f>
        <v>0</v>
      </c>
      <c r="H21" s="21">
        <f>'3_X'!H21+'4_ReX'!H20</f>
        <v>79</v>
      </c>
      <c r="I21" s="21">
        <f>'3_X'!I21+'4_ReX'!I20</f>
        <v>0</v>
      </c>
      <c r="J21" s="21">
        <f>'3_X'!J21+'4_ReX'!J20</f>
        <v>0</v>
      </c>
      <c r="K21" s="21">
        <f>'3_X'!K21+'4_ReX'!K20</f>
        <v>0</v>
      </c>
      <c r="L21" s="21">
        <f>'3_X'!L21+'4_ReX'!L20</f>
        <v>32</v>
      </c>
      <c r="M21" s="21">
        <f>'3_X'!M21+'4_ReX'!M20</f>
        <v>0</v>
      </c>
      <c r="N21" s="21">
        <f>'3_X'!N21+'4_ReX'!N20</f>
        <v>0</v>
      </c>
      <c r="O21" s="21">
        <f>'3_X'!O21+'4_ReX'!O20</f>
        <v>0</v>
      </c>
      <c r="P21" s="21">
        <f>'3_X'!P21+'4_ReX'!P20</f>
        <v>8</v>
      </c>
      <c r="Q21" s="21">
        <f>'3_X'!Q21+'4_ReX'!Q20</f>
        <v>116</v>
      </c>
      <c r="R21" s="21">
        <f>'3_X'!R21+'4_ReX'!R20</f>
        <v>0</v>
      </c>
      <c r="S21" s="21">
        <f>'3_X'!S21+'4_ReX'!S20</f>
        <v>6</v>
      </c>
      <c r="T21" s="21">
        <f>'3_X'!T21+'4_ReX'!T20</f>
        <v>0</v>
      </c>
      <c r="U21" s="21">
        <f>'3_X'!U21+'4_ReX'!U20</f>
        <v>0</v>
      </c>
      <c r="V21" s="21">
        <f>'3_X'!V21+'4_ReX'!V20</f>
        <v>0</v>
      </c>
      <c r="W21" s="21">
        <f>'3_X'!W21+'4_ReX'!W20</f>
        <v>0</v>
      </c>
      <c r="X21" s="104">
        <f>'3_X'!X21+'4_ReX'!X20</f>
        <v>14663</v>
      </c>
    </row>
    <row r="22" spans="1:25" ht="13.95" customHeight="1" x14ac:dyDescent="0.25">
      <c r="A22" s="76">
        <v>2015</v>
      </c>
      <c r="B22" s="21">
        <f>'3_X'!B21+'4_ReX'!B20</f>
        <v>0</v>
      </c>
      <c r="C22" s="21">
        <f>'3_X'!C21+'4_ReX'!C20</f>
        <v>0</v>
      </c>
      <c r="D22" s="21">
        <f>'3_X'!D21+'4_ReX'!D20</f>
        <v>0</v>
      </c>
      <c r="E22" s="21">
        <f>'3_X'!E21+'4_ReX'!E20</f>
        <v>0</v>
      </c>
      <c r="F22" s="21">
        <f>'3_X'!F21+'4_ReX'!F20</f>
        <v>14422</v>
      </c>
      <c r="G22" s="21">
        <f>'3_X'!G21+'4_ReX'!G20</f>
        <v>0</v>
      </c>
      <c r="H22" s="21">
        <f>'3_X'!H21+'4_ReX'!H20</f>
        <v>79</v>
      </c>
      <c r="I22" s="21">
        <f>'3_X'!I21+'4_ReX'!I20</f>
        <v>0</v>
      </c>
      <c r="J22" s="21">
        <f>'3_X'!J21+'4_ReX'!J20</f>
        <v>0</v>
      </c>
      <c r="K22" s="21">
        <f>'3_X'!K21+'4_ReX'!K20</f>
        <v>0</v>
      </c>
      <c r="L22" s="21">
        <f>'3_X'!L21+'4_ReX'!L20</f>
        <v>32</v>
      </c>
      <c r="M22" s="21">
        <f>'3_X'!M21+'4_ReX'!M20</f>
        <v>0</v>
      </c>
      <c r="N22" s="21">
        <f>'3_X'!N21+'4_ReX'!N20</f>
        <v>0</v>
      </c>
      <c r="O22" s="21">
        <f>'3_X'!O21+'4_ReX'!O20</f>
        <v>0</v>
      </c>
      <c r="P22" s="21">
        <f>'3_X'!P21+'4_ReX'!P20</f>
        <v>8</v>
      </c>
      <c r="Q22" s="21">
        <f>'3_X'!Q21+'4_ReX'!Q20</f>
        <v>116</v>
      </c>
      <c r="R22" s="21">
        <f>'3_X'!R21+'4_ReX'!R20</f>
        <v>0</v>
      </c>
      <c r="S22" s="21">
        <f>'3_X'!S21+'4_ReX'!S20</f>
        <v>6</v>
      </c>
      <c r="T22" s="21">
        <f>'3_X'!T21+'4_ReX'!T20</f>
        <v>0</v>
      </c>
      <c r="U22" s="21">
        <f>'3_X'!U21+'4_ReX'!U20</f>
        <v>0</v>
      </c>
      <c r="V22" s="21">
        <f>'3_X'!V21+'4_ReX'!V20</f>
        <v>0</v>
      </c>
      <c r="W22" s="21">
        <f>'3_X'!W21+'4_ReX'!W20</f>
        <v>0</v>
      </c>
      <c r="X22" s="104">
        <f>'3_X'!X21+'4_ReX'!X20</f>
        <v>14663</v>
      </c>
    </row>
    <row r="23" spans="1:25" ht="13.8" x14ac:dyDescent="0.25">
      <c r="A23" s="76">
        <f>A22+1</f>
        <v>2016</v>
      </c>
      <c r="B23" s="21">
        <f>'3_X'!B22+'4_ReX'!B21</f>
        <v>0</v>
      </c>
      <c r="C23" s="21">
        <f>'3_X'!C22+'4_ReX'!C21</f>
        <v>3</v>
      </c>
      <c r="D23" s="21">
        <f>'3_X'!D22+'4_ReX'!D21</f>
        <v>0</v>
      </c>
      <c r="E23" s="21">
        <f>'3_X'!E22+'4_ReX'!E21</f>
        <v>0</v>
      </c>
      <c r="F23" s="21">
        <f>'3_X'!F22+'4_ReX'!F21</f>
        <v>19339</v>
      </c>
      <c r="G23" s="21">
        <f>'3_X'!G22+'4_ReX'!G21</f>
        <v>0</v>
      </c>
      <c r="H23" s="21">
        <f>'3_X'!H22+'4_ReX'!H21</f>
        <v>1</v>
      </c>
      <c r="I23" s="21">
        <f>'3_X'!I22+'4_ReX'!I21</f>
        <v>4</v>
      </c>
      <c r="J23" s="21">
        <f>'3_X'!J22+'4_ReX'!J21</f>
        <v>0</v>
      </c>
      <c r="K23" s="21">
        <f>'3_X'!K22+'4_ReX'!K21</f>
        <v>0</v>
      </c>
      <c r="L23" s="21">
        <f>'3_X'!L22+'4_ReX'!L21</f>
        <v>0</v>
      </c>
      <c r="M23" s="21">
        <f>'3_X'!M22+'4_ReX'!M21</f>
        <v>0</v>
      </c>
      <c r="N23" s="21">
        <f>'3_X'!N22+'4_ReX'!N21</f>
        <v>0</v>
      </c>
      <c r="O23" s="21">
        <f>'3_X'!O22+'4_ReX'!O21</f>
        <v>0</v>
      </c>
      <c r="P23" s="21">
        <f>'3_X'!P22+'4_ReX'!P21</f>
        <v>13</v>
      </c>
      <c r="Q23" s="21">
        <f>'3_X'!Q22+'4_ReX'!Q21</f>
        <v>42</v>
      </c>
      <c r="R23" s="21">
        <f>'3_X'!R22+'4_ReX'!R21</f>
        <v>1</v>
      </c>
      <c r="S23" s="21">
        <f>'3_X'!S22+'4_ReX'!S21</f>
        <v>134</v>
      </c>
      <c r="T23" s="21">
        <f>'3_X'!T22+'4_ReX'!T21</f>
        <v>0</v>
      </c>
      <c r="U23" s="21">
        <f>'3_X'!U22+'4_ReX'!U21</f>
        <v>0</v>
      </c>
      <c r="V23" s="21">
        <f>'3_X'!V22+'4_ReX'!V21</f>
        <v>0</v>
      </c>
      <c r="W23" s="21">
        <f>'3_X'!W22+'4_ReX'!W21</f>
        <v>0</v>
      </c>
      <c r="X23" s="104">
        <f>'3_X'!X22+'4_ReX'!X21</f>
        <v>19537</v>
      </c>
    </row>
    <row r="24" spans="1:25" ht="13.8" x14ac:dyDescent="0.25">
      <c r="A24" s="76">
        <f>A23+1</f>
        <v>2017</v>
      </c>
      <c r="B24" s="21">
        <f>'3_X'!B23+'4_ReX'!B22</f>
        <v>106</v>
      </c>
      <c r="C24" s="21">
        <f>'3_X'!C23+'4_ReX'!C22</f>
        <v>50</v>
      </c>
      <c r="D24" s="21">
        <f>'3_X'!D23+'4_ReX'!D22</f>
        <v>0</v>
      </c>
      <c r="E24" s="21">
        <f>'3_X'!E23+'4_ReX'!E22</f>
        <v>0</v>
      </c>
      <c r="F24" s="21">
        <f>'3_X'!F23+'4_ReX'!F22</f>
        <v>18280.75</v>
      </c>
      <c r="G24" s="21">
        <f>'3_X'!G23+'4_ReX'!G22</f>
        <v>90</v>
      </c>
      <c r="H24" s="21">
        <f>'3_X'!H23+'4_ReX'!H22</f>
        <v>39.047355099999997</v>
      </c>
      <c r="I24" s="21">
        <f>'3_X'!I23+'4_ReX'!I22</f>
        <v>0</v>
      </c>
      <c r="J24" s="21">
        <f>'3_X'!J23+'4_ReX'!J22</f>
        <v>0</v>
      </c>
      <c r="K24" s="21">
        <f>'3_X'!K23+'4_ReX'!K22</f>
        <v>2.7111806000000001</v>
      </c>
      <c r="L24" s="21">
        <f>'3_X'!L23+'4_ReX'!L22</f>
        <v>1</v>
      </c>
      <c r="M24" s="21">
        <f>'3_X'!M23+'4_ReX'!M22</f>
        <v>0</v>
      </c>
      <c r="N24" s="21">
        <f>'3_X'!N23+'4_ReX'!N22</f>
        <v>0</v>
      </c>
      <c r="O24" s="21">
        <f>'3_X'!O23+'4_ReX'!O22</f>
        <v>6</v>
      </c>
      <c r="P24" s="21">
        <f>'3_X'!P23+'4_ReX'!P22</f>
        <v>161.66041719999998</v>
      </c>
      <c r="Q24" s="21">
        <f>'3_X'!Q23+'4_ReX'!Q22</f>
        <v>106.37957979999999</v>
      </c>
      <c r="R24" s="21">
        <f>'3_X'!R23+'4_ReX'!R22</f>
        <v>0.20428799999999997</v>
      </c>
      <c r="S24" s="21">
        <f>'3_X'!S23+'4_ReX'!S22</f>
        <v>64.045964800000007</v>
      </c>
      <c r="T24" s="21">
        <f>'3_X'!T23+'4_ReX'!T22</f>
        <v>0</v>
      </c>
      <c r="U24" s="21">
        <f>'3_X'!U23+'4_ReX'!U22</f>
        <v>11</v>
      </c>
      <c r="V24" s="21">
        <f>'3_X'!V23+'4_ReX'!V22</f>
        <v>0</v>
      </c>
      <c r="W24" s="21">
        <f>'3_X'!W23+'4_ReX'!W22</f>
        <v>6</v>
      </c>
      <c r="X24" s="104">
        <f>'3_X'!X23+'4_ReX'!X22</f>
        <v>18924.798785499999</v>
      </c>
    </row>
    <row r="25" spans="1:25" ht="13.8" x14ac:dyDescent="0.25">
      <c r="A25" s="76">
        <f>A24+1</f>
        <v>2018</v>
      </c>
      <c r="B25" s="21">
        <f>'3_X'!B24+'4_ReX'!B23</f>
        <v>397</v>
      </c>
      <c r="C25" s="21">
        <f>'3_X'!C24+'4_ReX'!C23</f>
        <v>0</v>
      </c>
      <c r="D25" s="21">
        <f>'3_X'!D24+'4_ReX'!D23</f>
        <v>0</v>
      </c>
      <c r="E25" s="21">
        <f>'3_X'!E24+'4_ReX'!E23</f>
        <v>29</v>
      </c>
      <c r="F25" s="21">
        <f>'3_X'!F24+'4_ReX'!F23</f>
        <v>12899</v>
      </c>
      <c r="G25" s="21">
        <f>'3_X'!G24+'4_ReX'!G23</f>
        <v>0</v>
      </c>
      <c r="H25" s="21">
        <f>'3_X'!H24+'4_ReX'!H23</f>
        <v>4</v>
      </c>
      <c r="I25" s="21">
        <f>'3_X'!I24+'4_ReX'!I23</f>
        <v>0</v>
      </c>
      <c r="J25" s="21">
        <f>'3_X'!J24+'4_ReX'!J23</f>
        <v>1</v>
      </c>
      <c r="K25" s="21">
        <f>'3_X'!K24+'4_ReX'!K23</f>
        <v>0</v>
      </c>
      <c r="L25" s="21">
        <f>'3_X'!L24+'4_ReX'!L23</f>
        <v>218</v>
      </c>
      <c r="M25" s="21">
        <f>'3_X'!M24+'4_ReX'!M23</f>
        <v>0</v>
      </c>
      <c r="N25" s="21">
        <f>'3_X'!N24+'4_ReX'!N23</f>
        <v>0</v>
      </c>
      <c r="O25" s="21">
        <f>'3_X'!O24+'4_ReX'!O23</f>
        <v>15</v>
      </c>
      <c r="P25" s="21">
        <f>'3_X'!P24+'4_ReX'!P23</f>
        <v>26</v>
      </c>
      <c r="Q25" s="21">
        <f>'3_X'!Q24+'4_ReX'!Q23</f>
        <v>46</v>
      </c>
      <c r="R25" s="21">
        <f>'3_X'!R24+'4_ReX'!R23</f>
        <v>2</v>
      </c>
      <c r="S25" s="21">
        <f>'3_X'!S24+'4_ReX'!S23</f>
        <v>145</v>
      </c>
      <c r="T25" s="21">
        <f>'3_X'!T24+'4_ReX'!T23</f>
        <v>0</v>
      </c>
      <c r="U25" s="21">
        <f>'3_X'!U24+'4_ReX'!U23</f>
        <v>3</v>
      </c>
      <c r="V25" s="21">
        <f>'3_X'!V24+'4_ReX'!V23</f>
        <v>0</v>
      </c>
      <c r="W25" s="21">
        <f>'3_X'!W24+'4_ReX'!W23</f>
        <v>0</v>
      </c>
      <c r="X25" s="104">
        <f>'3_X'!X24+'4_ReX'!X23</f>
        <v>13785</v>
      </c>
    </row>
    <row r="26" spans="1:25" ht="13.8" x14ac:dyDescent="0.25">
      <c r="A26" s="75">
        <v>2019</v>
      </c>
      <c r="B26" s="21">
        <f>'[2]3_X'!B25+'[2]4_ReX'!B24</f>
        <v>0</v>
      </c>
      <c r="C26" s="21">
        <f>'[2]3_X'!C25+'[2]4_ReX'!C24</f>
        <v>0</v>
      </c>
      <c r="D26" s="21">
        <f>'[2]3_X'!D25+'[2]4_ReX'!D24</f>
        <v>0</v>
      </c>
      <c r="E26" s="21">
        <f>'[2]3_X'!E25+'[2]4_ReX'!E24</f>
        <v>0</v>
      </c>
      <c r="F26" s="21">
        <f>'[2]3_X'!F25+'[2]4_ReX'!F24</f>
        <v>20753</v>
      </c>
      <c r="G26" s="21">
        <f>'[2]3_X'!G25+'[2]4_ReX'!G24</f>
        <v>0</v>
      </c>
      <c r="H26" s="21">
        <f>'[2]3_X'!H25+'[2]4_ReX'!H24</f>
        <v>0</v>
      </c>
      <c r="I26" s="21">
        <f>'[2]3_X'!I25+'[2]4_ReX'!I24</f>
        <v>0</v>
      </c>
      <c r="J26" s="21">
        <f>'[2]3_X'!J25+'[2]4_ReX'!J24</f>
        <v>0</v>
      </c>
      <c r="K26" s="21">
        <f>'[2]3_X'!K25+'[2]4_ReX'!K24</f>
        <v>0</v>
      </c>
      <c r="L26" s="21">
        <f>'[2]3_X'!L25+'[2]4_ReX'!L24</f>
        <v>0</v>
      </c>
      <c r="M26" s="21">
        <f>'[2]3_X'!M25+'[2]4_ReX'!M24</f>
        <v>0</v>
      </c>
      <c r="N26" s="21">
        <f>'[2]3_X'!N25+'[2]4_ReX'!N24</f>
        <v>0</v>
      </c>
      <c r="O26" s="21">
        <f>'[2]3_X'!O25+'[2]4_ReX'!O24</f>
        <v>0</v>
      </c>
      <c r="P26" s="21">
        <f>'[2]3_X'!P25+'[2]4_ReX'!P24</f>
        <v>0</v>
      </c>
      <c r="Q26" s="21">
        <f>'[2]3_X'!Q25+'[2]4_ReX'!Q24</f>
        <v>0</v>
      </c>
      <c r="R26" s="21">
        <f>'[2]3_X'!R25+'[2]4_ReX'!R24</f>
        <v>0</v>
      </c>
      <c r="S26" s="21">
        <f>'[2]3_X'!S25+'[2]4_ReX'!S24</f>
        <v>0</v>
      </c>
      <c r="T26" s="21">
        <f>'[2]3_X'!T25+'[2]4_ReX'!T24</f>
        <v>0</v>
      </c>
      <c r="U26" s="21">
        <f>'[2]3_X'!U25+'[2]4_ReX'!U24</f>
        <v>0</v>
      </c>
      <c r="V26" s="21">
        <f>'[2]3_X'!V25+'[2]4_ReX'!V24</f>
        <v>0</v>
      </c>
      <c r="W26" s="21">
        <f>'[2]3_X'!W25+'[2]4_ReX'!W24</f>
        <v>0</v>
      </c>
      <c r="X26" s="104">
        <f>'3_X'!X25+'4_ReX'!X24</f>
        <v>20753</v>
      </c>
    </row>
    <row r="27" spans="1:25" ht="13.8" x14ac:dyDescent="0.25">
      <c r="A27" s="75">
        <v>2020</v>
      </c>
      <c r="B27" s="21">
        <f>'[2]3_X'!B26+'[2]4_ReX'!B25</f>
        <v>0</v>
      </c>
      <c r="C27" s="21">
        <f>'[2]3_X'!C26+'[2]4_ReX'!C25</f>
        <v>0</v>
      </c>
      <c r="D27" s="21">
        <f>'[2]3_X'!D26+'[2]4_ReX'!D25</f>
        <v>0</v>
      </c>
      <c r="E27" s="21">
        <f>'[2]3_X'!E26+'[2]4_ReX'!E25</f>
        <v>0</v>
      </c>
      <c r="F27" s="21">
        <f>'3_X'!F26+'4_ReX'!F25</f>
        <v>18119</v>
      </c>
      <c r="G27" s="21">
        <f>'[2]3_X'!G26+'[2]4_ReX'!G25</f>
        <v>0</v>
      </c>
      <c r="H27" s="21">
        <f>'[2]3_X'!H26+'[2]4_ReX'!H25</f>
        <v>0</v>
      </c>
      <c r="I27" s="21">
        <f>'[2]3_X'!I26+'[2]4_ReX'!I25</f>
        <v>0</v>
      </c>
      <c r="J27" s="21">
        <f>'[2]3_X'!J26+'[2]4_ReX'!J25</f>
        <v>0</v>
      </c>
      <c r="K27" s="21">
        <f>'[2]3_X'!K26+'[2]4_ReX'!K25</f>
        <v>0</v>
      </c>
      <c r="L27" s="21">
        <f>'[2]3_X'!L26+'[2]4_ReX'!L25</f>
        <v>0</v>
      </c>
      <c r="M27" s="21">
        <f>'[2]3_X'!M26+'[2]4_ReX'!M25</f>
        <v>0</v>
      </c>
      <c r="N27" s="21">
        <f>'[2]3_X'!N26+'[2]4_ReX'!N25</f>
        <v>0</v>
      </c>
      <c r="O27" s="21">
        <f>'[2]3_X'!O26+'[2]4_ReX'!O25</f>
        <v>0</v>
      </c>
      <c r="P27" s="21">
        <f>'[2]3_X'!P26+'[2]4_ReX'!P25</f>
        <v>0</v>
      </c>
      <c r="Q27" s="21">
        <f>'[2]3_X'!Q26+'[2]4_ReX'!Q25</f>
        <v>0</v>
      </c>
      <c r="R27" s="21">
        <f>'[2]3_X'!R26+'[2]4_ReX'!R25</f>
        <v>0</v>
      </c>
      <c r="S27" s="21">
        <f>'[2]3_X'!S26+'[2]4_ReX'!S25</f>
        <v>0</v>
      </c>
      <c r="T27" s="21">
        <f>'[2]3_X'!T26+'[2]4_ReX'!T25</f>
        <v>0</v>
      </c>
      <c r="U27" s="21">
        <f>'[2]3_X'!U26+'[2]4_ReX'!U25</f>
        <v>0</v>
      </c>
      <c r="V27" s="21">
        <f>'[2]3_X'!V26+'[2]4_ReX'!V25</f>
        <v>0</v>
      </c>
      <c r="W27" s="21">
        <f>'[2]3_X'!W26+'[2]4_ReX'!W25</f>
        <v>0</v>
      </c>
      <c r="X27" s="21">
        <f>'3_X'!X26+'4_ReX'!X25</f>
        <v>18119</v>
      </c>
      <c r="Y27" s="1" t="s">
        <v>73</v>
      </c>
    </row>
    <row r="28" spans="1:25" ht="13.8" x14ac:dyDescent="0.25">
      <c r="A28" s="75">
        <v>2021</v>
      </c>
      <c r="B28" s="21">
        <f>'[2]3_X'!B27+'[2]4_ReX'!B26</f>
        <v>0</v>
      </c>
      <c r="C28" s="21">
        <f>'[2]3_X'!C27+'[2]4_ReX'!C26</f>
        <v>0</v>
      </c>
      <c r="D28" s="21">
        <f>'[2]3_X'!D27+'[2]4_ReX'!D26</f>
        <v>0</v>
      </c>
      <c r="E28" s="21">
        <f>'[2]3_X'!E27+'[2]4_ReX'!E26</f>
        <v>0</v>
      </c>
      <c r="F28" s="21">
        <f>'[2]3_X'!F27+'[2]4_ReX'!F26</f>
        <v>40887</v>
      </c>
      <c r="G28" s="21">
        <f>'[2]3_X'!G27+'[2]4_ReX'!G26</f>
        <v>0</v>
      </c>
      <c r="H28" s="21">
        <f>'[2]3_X'!H27+'[2]4_ReX'!H26</f>
        <v>0</v>
      </c>
      <c r="I28" s="21">
        <f>'[2]3_X'!I27+'[2]4_ReX'!I26</f>
        <v>0</v>
      </c>
      <c r="J28" s="21">
        <f>'[2]3_X'!J27+'[2]4_ReX'!J26</f>
        <v>0</v>
      </c>
      <c r="K28" s="21">
        <f>'[2]3_X'!K27+'[2]4_ReX'!K26</f>
        <v>0</v>
      </c>
      <c r="L28" s="21">
        <f>'[2]3_X'!L27+'[2]4_ReX'!L26</f>
        <v>0</v>
      </c>
      <c r="M28" s="21">
        <f>'[2]3_X'!M27+'[2]4_ReX'!M26</f>
        <v>0</v>
      </c>
      <c r="N28" s="21">
        <f>'[2]3_X'!N27+'[2]4_ReX'!N26</f>
        <v>0</v>
      </c>
      <c r="O28" s="21">
        <f>'[2]3_X'!O27+'[2]4_ReX'!O26</f>
        <v>0</v>
      </c>
      <c r="P28" s="21">
        <f>'[2]3_X'!P27+'[2]4_ReX'!P26</f>
        <v>0</v>
      </c>
      <c r="Q28" s="21">
        <f>'[2]3_X'!Q27+'[2]4_ReX'!Q26</f>
        <v>0</v>
      </c>
      <c r="R28" s="21">
        <f>'[2]3_X'!R27+'[2]4_ReX'!R26</f>
        <v>0</v>
      </c>
      <c r="S28" s="21">
        <f>'[2]3_X'!S27+'[2]4_ReX'!S26</f>
        <v>0</v>
      </c>
      <c r="T28" s="21">
        <f>'[2]3_X'!T27+'[2]4_ReX'!T26</f>
        <v>0</v>
      </c>
      <c r="U28" s="21">
        <f>'[2]3_X'!U27+'[2]4_ReX'!U26</f>
        <v>0</v>
      </c>
      <c r="V28" s="21">
        <f>'[2]3_X'!V27+'[2]4_ReX'!V26</f>
        <v>0</v>
      </c>
      <c r="W28" s="21">
        <f>'[2]3_X'!W27+'[2]4_ReX'!W26</f>
        <v>0</v>
      </c>
      <c r="X28" s="104">
        <f>'3_X'!X27+'4_ReX'!X26</f>
        <v>40887</v>
      </c>
    </row>
    <row r="29" spans="1:25" ht="13.8" x14ac:dyDescent="0.25">
      <c r="A29" s="75">
        <v>2022</v>
      </c>
      <c r="B29" s="21">
        <f>'[2]3_X'!B28+'[2]4_ReX'!B27</f>
        <v>0</v>
      </c>
      <c r="C29" s="21">
        <f>'[2]3_X'!C28+'[2]4_ReX'!C27</f>
        <v>0</v>
      </c>
      <c r="D29" s="21">
        <f>'[2]3_X'!D28+'[2]4_ReX'!D27</f>
        <v>0</v>
      </c>
      <c r="E29" s="21">
        <f>'[2]3_X'!E28+'[2]4_ReX'!E27</f>
        <v>0</v>
      </c>
      <c r="F29" s="21">
        <f>'[2]3_X'!F28+'[2]4_ReX'!F27</f>
        <v>62099</v>
      </c>
      <c r="G29" s="21">
        <f>'[2]3_X'!G28+'[2]4_ReX'!G27</f>
        <v>0</v>
      </c>
      <c r="H29" s="21">
        <f>'[2]3_X'!H28+'[2]4_ReX'!H27</f>
        <v>0</v>
      </c>
      <c r="I29" s="21">
        <f>'[2]3_X'!I28+'[2]4_ReX'!I27</f>
        <v>0</v>
      </c>
      <c r="J29" s="21">
        <f>'[2]3_X'!J28+'[2]4_ReX'!J27</f>
        <v>0</v>
      </c>
      <c r="K29" s="21">
        <f>'[2]3_X'!K28+'[2]4_ReX'!K27</f>
        <v>0</v>
      </c>
      <c r="L29" s="21">
        <f>'[2]3_X'!L28+'[2]4_ReX'!L27</f>
        <v>0</v>
      </c>
      <c r="M29" s="21">
        <f>'[2]3_X'!M28+'[2]4_ReX'!M27</f>
        <v>0</v>
      </c>
      <c r="N29" s="21">
        <f>'[2]3_X'!N28+'[2]4_ReX'!N27</f>
        <v>0</v>
      </c>
      <c r="O29" s="21">
        <f>'[2]3_X'!O28+'[2]4_ReX'!O27</f>
        <v>0</v>
      </c>
      <c r="P29" s="21">
        <f>'[2]3_X'!P28+'[2]4_ReX'!P27</f>
        <v>0</v>
      </c>
      <c r="Q29" s="21">
        <f>'[2]3_X'!Q28+'[2]4_ReX'!Q27</f>
        <v>0</v>
      </c>
      <c r="R29" s="21">
        <f>'[2]3_X'!R28+'[2]4_ReX'!R27</f>
        <v>0</v>
      </c>
      <c r="S29" s="21">
        <f>'[2]3_X'!S28+'[2]4_ReX'!S27</f>
        <v>0</v>
      </c>
      <c r="T29" s="21">
        <f>'[2]3_X'!T28+'[2]4_ReX'!T27</f>
        <v>0</v>
      </c>
      <c r="U29" s="21">
        <f>'[2]3_X'!U28+'[2]4_ReX'!U27</f>
        <v>0</v>
      </c>
      <c r="V29" s="21">
        <f>'[2]3_X'!V28+'[2]4_ReX'!V27</f>
        <v>0</v>
      </c>
      <c r="W29" s="21">
        <f>'[2]3_X'!W28+'[2]4_ReX'!W27</f>
        <v>0</v>
      </c>
      <c r="X29" s="104">
        <f>'3_X'!X28+'4_ReX'!X27</f>
        <v>62099</v>
      </c>
    </row>
    <row r="30" spans="1:25" ht="13.8" x14ac:dyDescent="0.25">
      <c r="A30" s="74"/>
    </row>
    <row r="31" spans="1:25" ht="13.8" x14ac:dyDescent="0.25">
      <c r="A31" s="74"/>
    </row>
    <row r="32" spans="1:25" ht="14.4" x14ac:dyDescent="0.3">
      <c r="A32" s="27" t="s">
        <v>105</v>
      </c>
      <c r="B32" s="197"/>
      <c r="C32" s="197"/>
      <c r="D32" s="64"/>
    </row>
    <row r="33" spans="1:6" ht="14.4" x14ac:dyDescent="0.3">
      <c r="A33" s="170" t="s">
        <v>184</v>
      </c>
      <c r="B33" s="175"/>
      <c r="C33" s="175"/>
      <c r="D33" s="175"/>
      <c r="E33" s="175"/>
      <c r="F33" s="176"/>
    </row>
    <row r="34" spans="1:6" ht="14.4" x14ac:dyDescent="0.3">
      <c r="A34" s="157" t="s">
        <v>126</v>
      </c>
      <c r="B34" s="175"/>
      <c r="C34" s="175"/>
      <c r="D34" s="175"/>
      <c r="E34" s="175"/>
      <c r="F34" s="176"/>
    </row>
  </sheetData>
  <mergeCells count="8">
    <mergeCell ref="B32:C32"/>
    <mergeCell ref="A33:F33"/>
    <mergeCell ref="A34:F34"/>
    <mergeCell ref="A1:A3"/>
    <mergeCell ref="B1:X1"/>
    <mergeCell ref="B2:X2"/>
    <mergeCell ref="B3:X3"/>
    <mergeCell ref="A4:A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C6" twoDigitTextYear="1"/>
    <ignoredError sqref="D6 O6 T6:W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/>
  </sheetPr>
  <dimension ref="A1:Y20"/>
  <sheetViews>
    <sheetView zoomScaleNormal="10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T13" sqref="T13"/>
    </sheetView>
  </sheetViews>
  <sheetFormatPr defaultRowHeight="13.8" x14ac:dyDescent="0.25"/>
  <cols>
    <col min="1" max="1" width="27.6640625" style="16" customWidth="1"/>
    <col min="2" max="2" width="5.88671875" style="16" bestFit="1" customWidth="1"/>
    <col min="3" max="5" width="5.5546875" style="16" bestFit="1" customWidth="1"/>
    <col min="6" max="7" width="5.88671875" style="16" bestFit="1" customWidth="1"/>
    <col min="8" max="16" width="6.88671875" style="16" bestFit="1" customWidth="1"/>
    <col min="17" max="17" width="6.88671875" style="97" bestFit="1" customWidth="1"/>
    <col min="18" max="22" width="6.88671875" style="16" bestFit="1" customWidth="1"/>
    <col min="23" max="182" width="9.33203125" style="16"/>
    <col min="183" max="183" width="41" style="16" customWidth="1"/>
    <col min="184" max="190" width="9.33203125" style="16" customWidth="1"/>
    <col min="191" max="191" width="10.5546875" style="16" customWidth="1"/>
    <col min="192" max="202" width="9.33203125" style="16" customWidth="1"/>
    <col min="203" max="203" width="12.6640625" style="16" customWidth="1"/>
    <col min="204" max="204" width="13.33203125" style="16" customWidth="1"/>
    <col min="205" max="240" width="9.33203125" style="16" customWidth="1"/>
    <col min="241" max="246" width="11.33203125" style="16" customWidth="1"/>
    <col min="247" max="247" width="10.6640625" style="16" customWidth="1"/>
    <col min="248" max="438" width="9.33203125" style="16"/>
    <col min="439" max="439" width="41" style="16" customWidth="1"/>
    <col min="440" max="446" width="9.33203125" style="16" customWidth="1"/>
    <col min="447" max="447" width="10.5546875" style="16" customWidth="1"/>
    <col min="448" max="458" width="9.33203125" style="16" customWidth="1"/>
    <col min="459" max="459" width="12.6640625" style="16" customWidth="1"/>
    <col min="460" max="460" width="13.33203125" style="16" customWidth="1"/>
    <col min="461" max="496" width="9.33203125" style="16" customWidth="1"/>
    <col min="497" max="502" width="11.33203125" style="16" customWidth="1"/>
    <col min="503" max="503" width="10.6640625" style="16" customWidth="1"/>
    <col min="504" max="694" width="9.33203125" style="16"/>
    <col min="695" max="695" width="41" style="16" customWidth="1"/>
    <col min="696" max="702" width="9.33203125" style="16" customWidth="1"/>
    <col min="703" max="703" width="10.5546875" style="16" customWidth="1"/>
    <col min="704" max="714" width="9.33203125" style="16" customWidth="1"/>
    <col min="715" max="715" width="12.6640625" style="16" customWidth="1"/>
    <col min="716" max="716" width="13.33203125" style="16" customWidth="1"/>
    <col min="717" max="752" width="9.33203125" style="16" customWidth="1"/>
    <col min="753" max="758" width="11.33203125" style="16" customWidth="1"/>
    <col min="759" max="759" width="10.6640625" style="16" customWidth="1"/>
    <col min="760" max="950" width="9.33203125" style="16"/>
    <col min="951" max="951" width="41" style="16" customWidth="1"/>
    <col min="952" max="958" width="9.33203125" style="16" customWidth="1"/>
    <col min="959" max="959" width="10.5546875" style="16" customWidth="1"/>
    <col min="960" max="970" width="9.33203125" style="16" customWidth="1"/>
    <col min="971" max="971" width="12.6640625" style="16" customWidth="1"/>
    <col min="972" max="972" width="13.33203125" style="16" customWidth="1"/>
    <col min="973" max="1008" width="9.33203125" style="16" customWidth="1"/>
    <col min="1009" max="1014" width="11.33203125" style="16" customWidth="1"/>
    <col min="1015" max="1015" width="10.6640625" style="16" customWidth="1"/>
    <col min="1016" max="1206" width="9.33203125" style="16"/>
    <col min="1207" max="1207" width="41" style="16" customWidth="1"/>
    <col min="1208" max="1214" width="9.33203125" style="16" customWidth="1"/>
    <col min="1215" max="1215" width="10.5546875" style="16" customWidth="1"/>
    <col min="1216" max="1226" width="9.33203125" style="16" customWidth="1"/>
    <col min="1227" max="1227" width="12.6640625" style="16" customWidth="1"/>
    <col min="1228" max="1228" width="13.33203125" style="16" customWidth="1"/>
    <col min="1229" max="1264" width="9.33203125" style="16" customWidth="1"/>
    <col min="1265" max="1270" width="11.33203125" style="16" customWidth="1"/>
    <col min="1271" max="1271" width="10.6640625" style="16" customWidth="1"/>
    <col min="1272" max="1462" width="9.33203125" style="16"/>
    <col min="1463" max="1463" width="41" style="16" customWidth="1"/>
    <col min="1464" max="1470" width="9.33203125" style="16" customWidth="1"/>
    <col min="1471" max="1471" width="10.5546875" style="16" customWidth="1"/>
    <col min="1472" max="1482" width="9.33203125" style="16" customWidth="1"/>
    <col min="1483" max="1483" width="12.6640625" style="16" customWidth="1"/>
    <col min="1484" max="1484" width="13.33203125" style="16" customWidth="1"/>
    <col min="1485" max="1520" width="9.33203125" style="16" customWidth="1"/>
    <col min="1521" max="1526" width="11.33203125" style="16" customWidth="1"/>
    <col min="1527" max="1527" width="10.6640625" style="16" customWidth="1"/>
    <col min="1528" max="1718" width="9.33203125" style="16"/>
    <col min="1719" max="1719" width="41" style="16" customWidth="1"/>
    <col min="1720" max="1726" width="9.33203125" style="16" customWidth="1"/>
    <col min="1727" max="1727" width="10.5546875" style="16" customWidth="1"/>
    <col min="1728" max="1738" width="9.33203125" style="16" customWidth="1"/>
    <col min="1739" max="1739" width="12.6640625" style="16" customWidth="1"/>
    <col min="1740" max="1740" width="13.33203125" style="16" customWidth="1"/>
    <col min="1741" max="1776" width="9.33203125" style="16" customWidth="1"/>
    <col min="1777" max="1782" width="11.33203125" style="16" customWidth="1"/>
    <col min="1783" max="1783" width="10.6640625" style="16" customWidth="1"/>
    <col min="1784" max="1974" width="9.33203125" style="16"/>
    <col min="1975" max="1975" width="41" style="16" customWidth="1"/>
    <col min="1976" max="1982" width="9.33203125" style="16" customWidth="1"/>
    <col min="1983" max="1983" width="10.5546875" style="16" customWidth="1"/>
    <col min="1984" max="1994" width="9.33203125" style="16" customWidth="1"/>
    <col min="1995" max="1995" width="12.6640625" style="16" customWidth="1"/>
    <col min="1996" max="1996" width="13.33203125" style="16" customWidth="1"/>
    <col min="1997" max="2032" width="9.33203125" style="16" customWidth="1"/>
    <col min="2033" max="2038" width="11.33203125" style="16" customWidth="1"/>
    <col min="2039" max="2039" width="10.6640625" style="16" customWidth="1"/>
    <col min="2040" max="2230" width="9.33203125" style="16"/>
    <col min="2231" max="2231" width="41" style="16" customWidth="1"/>
    <col min="2232" max="2238" width="9.33203125" style="16" customWidth="1"/>
    <col min="2239" max="2239" width="10.5546875" style="16" customWidth="1"/>
    <col min="2240" max="2250" width="9.33203125" style="16" customWidth="1"/>
    <col min="2251" max="2251" width="12.6640625" style="16" customWidth="1"/>
    <col min="2252" max="2252" width="13.33203125" style="16" customWidth="1"/>
    <col min="2253" max="2288" width="9.33203125" style="16" customWidth="1"/>
    <col min="2289" max="2294" width="11.33203125" style="16" customWidth="1"/>
    <col min="2295" max="2295" width="10.6640625" style="16" customWidth="1"/>
    <col min="2296" max="2486" width="9.33203125" style="16"/>
    <col min="2487" max="2487" width="41" style="16" customWidth="1"/>
    <col min="2488" max="2494" width="9.33203125" style="16" customWidth="1"/>
    <col min="2495" max="2495" width="10.5546875" style="16" customWidth="1"/>
    <col min="2496" max="2506" width="9.33203125" style="16" customWidth="1"/>
    <col min="2507" max="2507" width="12.6640625" style="16" customWidth="1"/>
    <col min="2508" max="2508" width="13.33203125" style="16" customWidth="1"/>
    <col min="2509" max="2544" width="9.33203125" style="16" customWidth="1"/>
    <col min="2545" max="2550" width="11.33203125" style="16" customWidth="1"/>
    <col min="2551" max="2551" width="10.6640625" style="16" customWidth="1"/>
    <col min="2552" max="2742" width="9.33203125" style="16"/>
    <col min="2743" max="2743" width="41" style="16" customWidth="1"/>
    <col min="2744" max="2750" width="9.33203125" style="16" customWidth="1"/>
    <col min="2751" max="2751" width="10.5546875" style="16" customWidth="1"/>
    <col min="2752" max="2762" width="9.33203125" style="16" customWidth="1"/>
    <col min="2763" max="2763" width="12.6640625" style="16" customWidth="1"/>
    <col min="2764" max="2764" width="13.33203125" style="16" customWidth="1"/>
    <col min="2765" max="2800" width="9.33203125" style="16" customWidth="1"/>
    <col min="2801" max="2806" width="11.33203125" style="16" customWidth="1"/>
    <col min="2807" max="2807" width="10.6640625" style="16" customWidth="1"/>
    <col min="2808" max="2998" width="9.33203125" style="16"/>
    <col min="2999" max="2999" width="41" style="16" customWidth="1"/>
    <col min="3000" max="3006" width="9.33203125" style="16" customWidth="1"/>
    <col min="3007" max="3007" width="10.5546875" style="16" customWidth="1"/>
    <col min="3008" max="3018" width="9.33203125" style="16" customWidth="1"/>
    <col min="3019" max="3019" width="12.6640625" style="16" customWidth="1"/>
    <col min="3020" max="3020" width="13.33203125" style="16" customWidth="1"/>
    <col min="3021" max="3056" width="9.33203125" style="16" customWidth="1"/>
    <col min="3057" max="3062" width="11.33203125" style="16" customWidth="1"/>
    <col min="3063" max="3063" width="10.6640625" style="16" customWidth="1"/>
    <col min="3064" max="3254" width="9.33203125" style="16"/>
    <col min="3255" max="3255" width="41" style="16" customWidth="1"/>
    <col min="3256" max="3262" width="9.33203125" style="16" customWidth="1"/>
    <col min="3263" max="3263" width="10.5546875" style="16" customWidth="1"/>
    <col min="3264" max="3274" width="9.33203125" style="16" customWidth="1"/>
    <col min="3275" max="3275" width="12.6640625" style="16" customWidth="1"/>
    <col min="3276" max="3276" width="13.33203125" style="16" customWidth="1"/>
    <col min="3277" max="3312" width="9.33203125" style="16" customWidth="1"/>
    <col min="3313" max="3318" width="11.33203125" style="16" customWidth="1"/>
    <col min="3319" max="3319" width="10.6640625" style="16" customWidth="1"/>
    <col min="3320" max="3510" width="9.33203125" style="16"/>
    <col min="3511" max="3511" width="41" style="16" customWidth="1"/>
    <col min="3512" max="3518" width="9.33203125" style="16" customWidth="1"/>
    <col min="3519" max="3519" width="10.5546875" style="16" customWidth="1"/>
    <col min="3520" max="3530" width="9.33203125" style="16" customWidth="1"/>
    <col min="3531" max="3531" width="12.6640625" style="16" customWidth="1"/>
    <col min="3532" max="3532" width="13.33203125" style="16" customWidth="1"/>
    <col min="3533" max="3568" width="9.33203125" style="16" customWidth="1"/>
    <col min="3569" max="3574" width="11.33203125" style="16" customWidth="1"/>
    <col min="3575" max="3575" width="10.6640625" style="16" customWidth="1"/>
    <col min="3576" max="3766" width="9.33203125" style="16"/>
    <col min="3767" max="3767" width="41" style="16" customWidth="1"/>
    <col min="3768" max="3774" width="9.33203125" style="16" customWidth="1"/>
    <col min="3775" max="3775" width="10.5546875" style="16" customWidth="1"/>
    <col min="3776" max="3786" width="9.33203125" style="16" customWidth="1"/>
    <col min="3787" max="3787" width="12.6640625" style="16" customWidth="1"/>
    <col min="3788" max="3788" width="13.33203125" style="16" customWidth="1"/>
    <col min="3789" max="3824" width="9.33203125" style="16" customWidth="1"/>
    <col min="3825" max="3830" width="11.33203125" style="16" customWidth="1"/>
    <col min="3831" max="3831" width="10.6640625" style="16" customWidth="1"/>
    <col min="3832" max="4022" width="9.33203125" style="16"/>
    <col min="4023" max="4023" width="41" style="16" customWidth="1"/>
    <col min="4024" max="4030" width="9.33203125" style="16" customWidth="1"/>
    <col min="4031" max="4031" width="10.5546875" style="16" customWidth="1"/>
    <col min="4032" max="4042" width="9.33203125" style="16" customWidth="1"/>
    <col min="4043" max="4043" width="12.6640625" style="16" customWidth="1"/>
    <col min="4044" max="4044" width="13.33203125" style="16" customWidth="1"/>
    <col min="4045" max="4080" width="9.33203125" style="16" customWidth="1"/>
    <col min="4081" max="4086" width="11.33203125" style="16" customWidth="1"/>
    <col min="4087" max="4087" width="10.6640625" style="16" customWidth="1"/>
    <col min="4088" max="4278" width="9.33203125" style="16"/>
    <col min="4279" max="4279" width="41" style="16" customWidth="1"/>
    <col min="4280" max="4286" width="9.33203125" style="16" customWidth="1"/>
    <col min="4287" max="4287" width="10.5546875" style="16" customWidth="1"/>
    <col min="4288" max="4298" width="9.33203125" style="16" customWidth="1"/>
    <col min="4299" max="4299" width="12.6640625" style="16" customWidth="1"/>
    <col min="4300" max="4300" width="13.33203125" style="16" customWidth="1"/>
    <col min="4301" max="4336" width="9.33203125" style="16" customWidth="1"/>
    <col min="4337" max="4342" width="11.33203125" style="16" customWidth="1"/>
    <col min="4343" max="4343" width="10.6640625" style="16" customWidth="1"/>
    <col min="4344" max="4534" width="9.33203125" style="16"/>
    <col min="4535" max="4535" width="41" style="16" customWidth="1"/>
    <col min="4536" max="4542" width="9.33203125" style="16" customWidth="1"/>
    <col min="4543" max="4543" width="10.5546875" style="16" customWidth="1"/>
    <col min="4544" max="4554" width="9.33203125" style="16" customWidth="1"/>
    <col min="4555" max="4555" width="12.6640625" style="16" customWidth="1"/>
    <col min="4556" max="4556" width="13.33203125" style="16" customWidth="1"/>
    <col min="4557" max="4592" width="9.33203125" style="16" customWidth="1"/>
    <col min="4593" max="4598" width="11.33203125" style="16" customWidth="1"/>
    <col min="4599" max="4599" width="10.6640625" style="16" customWidth="1"/>
    <col min="4600" max="4790" width="9.33203125" style="16"/>
    <col min="4791" max="4791" width="41" style="16" customWidth="1"/>
    <col min="4792" max="4798" width="9.33203125" style="16" customWidth="1"/>
    <col min="4799" max="4799" width="10.5546875" style="16" customWidth="1"/>
    <col min="4800" max="4810" width="9.33203125" style="16" customWidth="1"/>
    <col min="4811" max="4811" width="12.6640625" style="16" customWidth="1"/>
    <col min="4812" max="4812" width="13.33203125" style="16" customWidth="1"/>
    <col min="4813" max="4848" width="9.33203125" style="16" customWidth="1"/>
    <col min="4849" max="4854" width="11.33203125" style="16" customWidth="1"/>
    <col min="4855" max="4855" width="10.6640625" style="16" customWidth="1"/>
    <col min="4856" max="5046" width="9.33203125" style="16"/>
    <col min="5047" max="5047" width="41" style="16" customWidth="1"/>
    <col min="5048" max="5054" width="9.33203125" style="16" customWidth="1"/>
    <col min="5055" max="5055" width="10.5546875" style="16" customWidth="1"/>
    <col min="5056" max="5066" width="9.33203125" style="16" customWidth="1"/>
    <col min="5067" max="5067" width="12.6640625" style="16" customWidth="1"/>
    <col min="5068" max="5068" width="13.33203125" style="16" customWidth="1"/>
    <col min="5069" max="5104" width="9.33203125" style="16" customWidth="1"/>
    <col min="5105" max="5110" width="11.33203125" style="16" customWidth="1"/>
    <col min="5111" max="5111" width="10.6640625" style="16" customWidth="1"/>
    <col min="5112" max="5302" width="9.33203125" style="16"/>
    <col min="5303" max="5303" width="41" style="16" customWidth="1"/>
    <col min="5304" max="5310" width="9.33203125" style="16" customWidth="1"/>
    <col min="5311" max="5311" width="10.5546875" style="16" customWidth="1"/>
    <col min="5312" max="5322" width="9.33203125" style="16" customWidth="1"/>
    <col min="5323" max="5323" width="12.6640625" style="16" customWidth="1"/>
    <col min="5324" max="5324" width="13.33203125" style="16" customWidth="1"/>
    <col min="5325" max="5360" width="9.33203125" style="16" customWidth="1"/>
    <col min="5361" max="5366" width="11.33203125" style="16" customWidth="1"/>
    <col min="5367" max="5367" width="10.6640625" style="16" customWidth="1"/>
    <col min="5368" max="5558" width="9.33203125" style="16"/>
    <col min="5559" max="5559" width="41" style="16" customWidth="1"/>
    <col min="5560" max="5566" width="9.33203125" style="16" customWidth="1"/>
    <col min="5567" max="5567" width="10.5546875" style="16" customWidth="1"/>
    <col min="5568" max="5578" width="9.33203125" style="16" customWidth="1"/>
    <col min="5579" max="5579" width="12.6640625" style="16" customWidth="1"/>
    <col min="5580" max="5580" width="13.33203125" style="16" customWidth="1"/>
    <col min="5581" max="5616" width="9.33203125" style="16" customWidth="1"/>
    <col min="5617" max="5622" width="11.33203125" style="16" customWidth="1"/>
    <col min="5623" max="5623" width="10.6640625" style="16" customWidth="1"/>
    <col min="5624" max="5814" width="9.33203125" style="16"/>
    <col min="5815" max="5815" width="41" style="16" customWidth="1"/>
    <col min="5816" max="5822" width="9.33203125" style="16" customWidth="1"/>
    <col min="5823" max="5823" width="10.5546875" style="16" customWidth="1"/>
    <col min="5824" max="5834" width="9.33203125" style="16" customWidth="1"/>
    <col min="5835" max="5835" width="12.6640625" style="16" customWidth="1"/>
    <col min="5836" max="5836" width="13.33203125" style="16" customWidth="1"/>
    <col min="5837" max="5872" width="9.33203125" style="16" customWidth="1"/>
    <col min="5873" max="5878" width="11.33203125" style="16" customWidth="1"/>
    <col min="5879" max="5879" width="10.6640625" style="16" customWidth="1"/>
    <col min="5880" max="6070" width="9.33203125" style="16"/>
    <col min="6071" max="6071" width="41" style="16" customWidth="1"/>
    <col min="6072" max="6078" width="9.33203125" style="16" customWidth="1"/>
    <col min="6079" max="6079" width="10.5546875" style="16" customWidth="1"/>
    <col min="6080" max="6090" width="9.33203125" style="16" customWidth="1"/>
    <col min="6091" max="6091" width="12.6640625" style="16" customWidth="1"/>
    <col min="6092" max="6092" width="13.33203125" style="16" customWidth="1"/>
    <col min="6093" max="6128" width="9.33203125" style="16" customWidth="1"/>
    <col min="6129" max="6134" width="11.33203125" style="16" customWidth="1"/>
    <col min="6135" max="6135" width="10.6640625" style="16" customWidth="1"/>
    <col min="6136" max="6326" width="9.33203125" style="16"/>
    <col min="6327" max="6327" width="41" style="16" customWidth="1"/>
    <col min="6328" max="6334" width="9.33203125" style="16" customWidth="1"/>
    <col min="6335" max="6335" width="10.5546875" style="16" customWidth="1"/>
    <col min="6336" max="6346" width="9.33203125" style="16" customWidth="1"/>
    <col min="6347" max="6347" width="12.6640625" style="16" customWidth="1"/>
    <col min="6348" max="6348" width="13.33203125" style="16" customWidth="1"/>
    <col min="6349" max="6384" width="9.33203125" style="16" customWidth="1"/>
    <col min="6385" max="6390" width="11.33203125" style="16" customWidth="1"/>
    <col min="6391" max="6391" width="10.6640625" style="16" customWidth="1"/>
    <col min="6392" max="6582" width="9.33203125" style="16"/>
    <col min="6583" max="6583" width="41" style="16" customWidth="1"/>
    <col min="6584" max="6590" width="9.33203125" style="16" customWidth="1"/>
    <col min="6591" max="6591" width="10.5546875" style="16" customWidth="1"/>
    <col min="6592" max="6602" width="9.33203125" style="16" customWidth="1"/>
    <col min="6603" max="6603" width="12.6640625" style="16" customWidth="1"/>
    <col min="6604" max="6604" width="13.33203125" style="16" customWidth="1"/>
    <col min="6605" max="6640" width="9.33203125" style="16" customWidth="1"/>
    <col min="6641" max="6646" width="11.33203125" style="16" customWidth="1"/>
    <col min="6647" max="6647" width="10.6640625" style="16" customWidth="1"/>
    <col min="6648" max="6838" width="9.33203125" style="16"/>
    <col min="6839" max="6839" width="41" style="16" customWidth="1"/>
    <col min="6840" max="6846" width="9.33203125" style="16" customWidth="1"/>
    <col min="6847" max="6847" width="10.5546875" style="16" customWidth="1"/>
    <col min="6848" max="6858" width="9.33203125" style="16" customWidth="1"/>
    <col min="6859" max="6859" width="12.6640625" style="16" customWidth="1"/>
    <col min="6860" max="6860" width="13.33203125" style="16" customWidth="1"/>
    <col min="6861" max="6896" width="9.33203125" style="16" customWidth="1"/>
    <col min="6897" max="6902" width="11.33203125" style="16" customWidth="1"/>
    <col min="6903" max="6903" width="10.6640625" style="16" customWidth="1"/>
    <col min="6904" max="7094" width="9.33203125" style="16"/>
    <col min="7095" max="7095" width="41" style="16" customWidth="1"/>
    <col min="7096" max="7102" width="9.33203125" style="16" customWidth="1"/>
    <col min="7103" max="7103" width="10.5546875" style="16" customWidth="1"/>
    <col min="7104" max="7114" width="9.33203125" style="16" customWidth="1"/>
    <col min="7115" max="7115" width="12.6640625" style="16" customWidth="1"/>
    <col min="7116" max="7116" width="13.33203125" style="16" customWidth="1"/>
    <col min="7117" max="7152" width="9.33203125" style="16" customWidth="1"/>
    <col min="7153" max="7158" width="11.33203125" style="16" customWidth="1"/>
    <col min="7159" max="7159" width="10.6640625" style="16" customWidth="1"/>
    <col min="7160" max="7350" width="9.33203125" style="16"/>
    <col min="7351" max="7351" width="41" style="16" customWidth="1"/>
    <col min="7352" max="7358" width="9.33203125" style="16" customWidth="1"/>
    <col min="7359" max="7359" width="10.5546875" style="16" customWidth="1"/>
    <col min="7360" max="7370" width="9.33203125" style="16" customWidth="1"/>
    <col min="7371" max="7371" width="12.6640625" style="16" customWidth="1"/>
    <col min="7372" max="7372" width="13.33203125" style="16" customWidth="1"/>
    <col min="7373" max="7408" width="9.33203125" style="16" customWidth="1"/>
    <col min="7409" max="7414" width="11.33203125" style="16" customWidth="1"/>
    <col min="7415" max="7415" width="10.6640625" style="16" customWidth="1"/>
    <col min="7416" max="7606" width="9.33203125" style="16"/>
    <col min="7607" max="7607" width="41" style="16" customWidth="1"/>
    <col min="7608" max="7614" width="9.33203125" style="16" customWidth="1"/>
    <col min="7615" max="7615" width="10.5546875" style="16" customWidth="1"/>
    <col min="7616" max="7626" width="9.33203125" style="16" customWidth="1"/>
    <col min="7627" max="7627" width="12.6640625" style="16" customWidth="1"/>
    <col min="7628" max="7628" width="13.33203125" style="16" customWidth="1"/>
    <col min="7629" max="7664" width="9.33203125" style="16" customWidth="1"/>
    <col min="7665" max="7670" width="11.33203125" style="16" customWidth="1"/>
    <col min="7671" max="7671" width="10.6640625" style="16" customWidth="1"/>
    <col min="7672" max="7862" width="9.33203125" style="16"/>
    <col min="7863" max="7863" width="41" style="16" customWidth="1"/>
    <col min="7864" max="7870" width="9.33203125" style="16" customWidth="1"/>
    <col min="7871" max="7871" width="10.5546875" style="16" customWidth="1"/>
    <col min="7872" max="7882" width="9.33203125" style="16" customWidth="1"/>
    <col min="7883" max="7883" width="12.6640625" style="16" customWidth="1"/>
    <col min="7884" max="7884" width="13.33203125" style="16" customWidth="1"/>
    <col min="7885" max="7920" width="9.33203125" style="16" customWidth="1"/>
    <col min="7921" max="7926" width="11.33203125" style="16" customWidth="1"/>
    <col min="7927" max="7927" width="10.6640625" style="16" customWidth="1"/>
    <col min="7928" max="8118" width="9.33203125" style="16"/>
    <col min="8119" max="8119" width="41" style="16" customWidth="1"/>
    <col min="8120" max="8126" width="9.33203125" style="16" customWidth="1"/>
    <col min="8127" max="8127" width="10.5546875" style="16" customWidth="1"/>
    <col min="8128" max="8138" width="9.33203125" style="16" customWidth="1"/>
    <col min="8139" max="8139" width="12.6640625" style="16" customWidth="1"/>
    <col min="8140" max="8140" width="13.33203125" style="16" customWidth="1"/>
    <col min="8141" max="8176" width="9.33203125" style="16" customWidth="1"/>
    <col min="8177" max="8182" width="11.33203125" style="16" customWidth="1"/>
    <col min="8183" max="8183" width="10.6640625" style="16" customWidth="1"/>
    <col min="8184" max="8374" width="9.33203125" style="16"/>
    <col min="8375" max="8375" width="41" style="16" customWidth="1"/>
    <col min="8376" max="8382" width="9.33203125" style="16" customWidth="1"/>
    <col min="8383" max="8383" width="10.5546875" style="16" customWidth="1"/>
    <col min="8384" max="8394" width="9.33203125" style="16" customWidth="1"/>
    <col min="8395" max="8395" width="12.6640625" style="16" customWidth="1"/>
    <col min="8396" max="8396" width="13.33203125" style="16" customWidth="1"/>
    <col min="8397" max="8432" width="9.33203125" style="16" customWidth="1"/>
    <col min="8433" max="8438" width="11.33203125" style="16" customWidth="1"/>
    <col min="8439" max="8439" width="10.6640625" style="16" customWidth="1"/>
    <col min="8440" max="8630" width="9.33203125" style="16"/>
    <col min="8631" max="8631" width="41" style="16" customWidth="1"/>
    <col min="8632" max="8638" width="9.33203125" style="16" customWidth="1"/>
    <col min="8639" max="8639" width="10.5546875" style="16" customWidth="1"/>
    <col min="8640" max="8650" width="9.33203125" style="16" customWidth="1"/>
    <col min="8651" max="8651" width="12.6640625" style="16" customWidth="1"/>
    <col min="8652" max="8652" width="13.33203125" style="16" customWidth="1"/>
    <col min="8653" max="8688" width="9.33203125" style="16" customWidth="1"/>
    <col min="8689" max="8694" width="11.33203125" style="16" customWidth="1"/>
    <col min="8695" max="8695" width="10.6640625" style="16" customWidth="1"/>
    <col min="8696" max="8886" width="9.33203125" style="16"/>
    <col min="8887" max="8887" width="41" style="16" customWidth="1"/>
    <col min="8888" max="8894" width="9.33203125" style="16" customWidth="1"/>
    <col min="8895" max="8895" width="10.5546875" style="16" customWidth="1"/>
    <col min="8896" max="8906" width="9.33203125" style="16" customWidth="1"/>
    <col min="8907" max="8907" width="12.6640625" style="16" customWidth="1"/>
    <col min="8908" max="8908" width="13.33203125" style="16" customWidth="1"/>
    <col min="8909" max="8944" width="9.33203125" style="16" customWidth="1"/>
    <col min="8945" max="8950" width="11.33203125" style="16" customWidth="1"/>
    <col min="8951" max="8951" width="10.6640625" style="16" customWidth="1"/>
    <col min="8952" max="9142" width="9.33203125" style="16"/>
    <col min="9143" max="9143" width="41" style="16" customWidth="1"/>
    <col min="9144" max="9150" width="9.33203125" style="16" customWidth="1"/>
    <col min="9151" max="9151" width="10.5546875" style="16" customWidth="1"/>
    <col min="9152" max="9162" width="9.33203125" style="16" customWidth="1"/>
    <col min="9163" max="9163" width="12.6640625" style="16" customWidth="1"/>
    <col min="9164" max="9164" width="13.33203125" style="16" customWidth="1"/>
    <col min="9165" max="9200" width="9.33203125" style="16" customWidth="1"/>
    <col min="9201" max="9206" width="11.33203125" style="16" customWidth="1"/>
    <col min="9207" max="9207" width="10.6640625" style="16" customWidth="1"/>
    <col min="9208" max="9398" width="9.33203125" style="16"/>
    <col min="9399" max="9399" width="41" style="16" customWidth="1"/>
    <col min="9400" max="9406" width="9.33203125" style="16" customWidth="1"/>
    <col min="9407" max="9407" width="10.5546875" style="16" customWidth="1"/>
    <col min="9408" max="9418" width="9.33203125" style="16" customWidth="1"/>
    <col min="9419" max="9419" width="12.6640625" style="16" customWidth="1"/>
    <col min="9420" max="9420" width="13.33203125" style="16" customWidth="1"/>
    <col min="9421" max="9456" width="9.33203125" style="16" customWidth="1"/>
    <col min="9457" max="9462" width="11.33203125" style="16" customWidth="1"/>
    <col min="9463" max="9463" width="10.6640625" style="16" customWidth="1"/>
    <col min="9464" max="9654" width="9.33203125" style="16"/>
    <col min="9655" max="9655" width="41" style="16" customWidth="1"/>
    <col min="9656" max="9662" width="9.33203125" style="16" customWidth="1"/>
    <col min="9663" max="9663" width="10.5546875" style="16" customWidth="1"/>
    <col min="9664" max="9674" width="9.33203125" style="16" customWidth="1"/>
    <col min="9675" max="9675" width="12.6640625" style="16" customWidth="1"/>
    <col min="9676" max="9676" width="13.33203125" style="16" customWidth="1"/>
    <col min="9677" max="9712" width="9.33203125" style="16" customWidth="1"/>
    <col min="9713" max="9718" width="11.33203125" style="16" customWidth="1"/>
    <col min="9719" max="9719" width="10.6640625" style="16" customWidth="1"/>
    <col min="9720" max="9910" width="9.33203125" style="16"/>
    <col min="9911" max="9911" width="41" style="16" customWidth="1"/>
    <col min="9912" max="9918" width="9.33203125" style="16" customWidth="1"/>
    <col min="9919" max="9919" width="10.5546875" style="16" customWidth="1"/>
    <col min="9920" max="9930" width="9.33203125" style="16" customWidth="1"/>
    <col min="9931" max="9931" width="12.6640625" style="16" customWidth="1"/>
    <col min="9932" max="9932" width="13.33203125" style="16" customWidth="1"/>
    <col min="9933" max="9968" width="9.33203125" style="16" customWidth="1"/>
    <col min="9969" max="9974" width="11.33203125" style="16" customWidth="1"/>
    <col min="9975" max="9975" width="10.6640625" style="16" customWidth="1"/>
    <col min="9976" max="10166" width="9.33203125" style="16"/>
    <col min="10167" max="10167" width="41" style="16" customWidth="1"/>
    <col min="10168" max="10174" width="9.33203125" style="16" customWidth="1"/>
    <col min="10175" max="10175" width="10.5546875" style="16" customWidth="1"/>
    <col min="10176" max="10186" width="9.33203125" style="16" customWidth="1"/>
    <col min="10187" max="10187" width="12.6640625" style="16" customWidth="1"/>
    <col min="10188" max="10188" width="13.33203125" style="16" customWidth="1"/>
    <col min="10189" max="10224" width="9.33203125" style="16" customWidth="1"/>
    <col min="10225" max="10230" width="11.33203125" style="16" customWidth="1"/>
    <col min="10231" max="10231" width="10.6640625" style="16" customWidth="1"/>
    <col min="10232" max="10422" width="9.33203125" style="16"/>
    <col min="10423" max="10423" width="41" style="16" customWidth="1"/>
    <col min="10424" max="10430" width="9.33203125" style="16" customWidth="1"/>
    <col min="10431" max="10431" width="10.5546875" style="16" customWidth="1"/>
    <col min="10432" max="10442" width="9.33203125" style="16" customWidth="1"/>
    <col min="10443" max="10443" width="12.6640625" style="16" customWidth="1"/>
    <col min="10444" max="10444" width="13.33203125" style="16" customWidth="1"/>
    <col min="10445" max="10480" width="9.33203125" style="16" customWidth="1"/>
    <col min="10481" max="10486" width="11.33203125" style="16" customWidth="1"/>
    <col min="10487" max="10487" width="10.6640625" style="16" customWidth="1"/>
    <col min="10488" max="10678" width="9.33203125" style="16"/>
    <col min="10679" max="10679" width="41" style="16" customWidth="1"/>
    <col min="10680" max="10686" width="9.33203125" style="16" customWidth="1"/>
    <col min="10687" max="10687" width="10.5546875" style="16" customWidth="1"/>
    <col min="10688" max="10698" width="9.33203125" style="16" customWidth="1"/>
    <col min="10699" max="10699" width="12.6640625" style="16" customWidth="1"/>
    <col min="10700" max="10700" width="13.33203125" style="16" customWidth="1"/>
    <col min="10701" max="10736" width="9.33203125" style="16" customWidth="1"/>
    <col min="10737" max="10742" width="11.33203125" style="16" customWidth="1"/>
    <col min="10743" max="10743" width="10.6640625" style="16" customWidth="1"/>
    <col min="10744" max="10934" width="9.33203125" style="16"/>
    <col min="10935" max="10935" width="41" style="16" customWidth="1"/>
    <col min="10936" max="10942" width="9.33203125" style="16" customWidth="1"/>
    <col min="10943" max="10943" width="10.5546875" style="16" customWidth="1"/>
    <col min="10944" max="10954" width="9.33203125" style="16" customWidth="1"/>
    <col min="10955" max="10955" width="12.6640625" style="16" customWidth="1"/>
    <col min="10956" max="10956" width="13.33203125" style="16" customWidth="1"/>
    <col min="10957" max="10992" width="9.33203125" style="16" customWidth="1"/>
    <col min="10993" max="10998" width="11.33203125" style="16" customWidth="1"/>
    <col min="10999" max="10999" width="10.6640625" style="16" customWidth="1"/>
    <col min="11000" max="11190" width="9.33203125" style="16"/>
    <col min="11191" max="11191" width="41" style="16" customWidth="1"/>
    <col min="11192" max="11198" width="9.33203125" style="16" customWidth="1"/>
    <col min="11199" max="11199" width="10.5546875" style="16" customWidth="1"/>
    <col min="11200" max="11210" width="9.33203125" style="16" customWidth="1"/>
    <col min="11211" max="11211" width="12.6640625" style="16" customWidth="1"/>
    <col min="11212" max="11212" width="13.33203125" style="16" customWidth="1"/>
    <col min="11213" max="11248" width="9.33203125" style="16" customWidth="1"/>
    <col min="11249" max="11254" width="11.33203125" style="16" customWidth="1"/>
    <col min="11255" max="11255" width="10.6640625" style="16" customWidth="1"/>
    <col min="11256" max="11446" width="9.33203125" style="16"/>
    <col min="11447" max="11447" width="41" style="16" customWidth="1"/>
    <col min="11448" max="11454" width="9.33203125" style="16" customWidth="1"/>
    <col min="11455" max="11455" width="10.5546875" style="16" customWidth="1"/>
    <col min="11456" max="11466" width="9.33203125" style="16" customWidth="1"/>
    <col min="11467" max="11467" width="12.6640625" style="16" customWidth="1"/>
    <col min="11468" max="11468" width="13.33203125" style="16" customWidth="1"/>
    <col min="11469" max="11504" width="9.33203125" style="16" customWidth="1"/>
    <col min="11505" max="11510" width="11.33203125" style="16" customWidth="1"/>
    <col min="11511" max="11511" width="10.6640625" style="16" customWidth="1"/>
    <col min="11512" max="11702" width="9.33203125" style="16"/>
    <col min="11703" max="11703" width="41" style="16" customWidth="1"/>
    <col min="11704" max="11710" width="9.33203125" style="16" customWidth="1"/>
    <col min="11711" max="11711" width="10.5546875" style="16" customWidth="1"/>
    <col min="11712" max="11722" width="9.33203125" style="16" customWidth="1"/>
    <col min="11723" max="11723" width="12.6640625" style="16" customWidth="1"/>
    <col min="11724" max="11724" width="13.33203125" style="16" customWidth="1"/>
    <col min="11725" max="11760" width="9.33203125" style="16" customWidth="1"/>
    <col min="11761" max="11766" width="11.33203125" style="16" customWidth="1"/>
    <col min="11767" max="11767" width="10.6640625" style="16" customWidth="1"/>
    <col min="11768" max="11958" width="9.33203125" style="16"/>
    <col min="11959" max="11959" width="41" style="16" customWidth="1"/>
    <col min="11960" max="11966" width="9.33203125" style="16" customWidth="1"/>
    <col min="11967" max="11967" width="10.5546875" style="16" customWidth="1"/>
    <col min="11968" max="11978" width="9.33203125" style="16" customWidth="1"/>
    <col min="11979" max="11979" width="12.6640625" style="16" customWidth="1"/>
    <col min="11980" max="11980" width="13.33203125" style="16" customWidth="1"/>
    <col min="11981" max="12016" width="9.33203125" style="16" customWidth="1"/>
    <col min="12017" max="12022" width="11.33203125" style="16" customWidth="1"/>
    <col min="12023" max="12023" width="10.6640625" style="16" customWidth="1"/>
    <col min="12024" max="12214" width="9.33203125" style="16"/>
    <col min="12215" max="12215" width="41" style="16" customWidth="1"/>
    <col min="12216" max="12222" width="9.33203125" style="16" customWidth="1"/>
    <col min="12223" max="12223" width="10.5546875" style="16" customWidth="1"/>
    <col min="12224" max="12234" width="9.33203125" style="16" customWidth="1"/>
    <col min="12235" max="12235" width="12.6640625" style="16" customWidth="1"/>
    <col min="12236" max="12236" width="13.33203125" style="16" customWidth="1"/>
    <col min="12237" max="12272" width="9.33203125" style="16" customWidth="1"/>
    <col min="12273" max="12278" width="11.33203125" style="16" customWidth="1"/>
    <col min="12279" max="12279" width="10.6640625" style="16" customWidth="1"/>
    <col min="12280" max="12470" width="9.33203125" style="16"/>
    <col min="12471" max="12471" width="41" style="16" customWidth="1"/>
    <col min="12472" max="12478" width="9.33203125" style="16" customWidth="1"/>
    <col min="12479" max="12479" width="10.5546875" style="16" customWidth="1"/>
    <col min="12480" max="12490" width="9.33203125" style="16" customWidth="1"/>
    <col min="12491" max="12491" width="12.6640625" style="16" customWidth="1"/>
    <col min="12492" max="12492" width="13.33203125" style="16" customWidth="1"/>
    <col min="12493" max="12528" width="9.33203125" style="16" customWidth="1"/>
    <col min="12529" max="12534" width="11.33203125" style="16" customWidth="1"/>
    <col min="12535" max="12535" width="10.6640625" style="16" customWidth="1"/>
    <col min="12536" max="12726" width="9.33203125" style="16"/>
    <col min="12727" max="12727" width="41" style="16" customWidth="1"/>
    <col min="12728" max="12734" width="9.33203125" style="16" customWidth="1"/>
    <col min="12735" max="12735" width="10.5546875" style="16" customWidth="1"/>
    <col min="12736" max="12746" width="9.33203125" style="16" customWidth="1"/>
    <col min="12747" max="12747" width="12.6640625" style="16" customWidth="1"/>
    <col min="12748" max="12748" width="13.33203125" style="16" customWidth="1"/>
    <col min="12749" max="12784" width="9.33203125" style="16" customWidth="1"/>
    <col min="12785" max="12790" width="11.33203125" style="16" customWidth="1"/>
    <col min="12791" max="12791" width="10.6640625" style="16" customWidth="1"/>
    <col min="12792" max="12982" width="9.33203125" style="16"/>
    <col min="12983" max="12983" width="41" style="16" customWidth="1"/>
    <col min="12984" max="12990" width="9.33203125" style="16" customWidth="1"/>
    <col min="12991" max="12991" width="10.5546875" style="16" customWidth="1"/>
    <col min="12992" max="13002" width="9.33203125" style="16" customWidth="1"/>
    <col min="13003" max="13003" width="12.6640625" style="16" customWidth="1"/>
    <col min="13004" max="13004" width="13.33203125" style="16" customWidth="1"/>
    <col min="13005" max="13040" width="9.33203125" style="16" customWidth="1"/>
    <col min="13041" max="13046" width="11.33203125" style="16" customWidth="1"/>
    <col min="13047" max="13047" width="10.6640625" style="16" customWidth="1"/>
    <col min="13048" max="13238" width="9.33203125" style="16"/>
    <col min="13239" max="13239" width="41" style="16" customWidth="1"/>
    <col min="13240" max="13246" width="9.33203125" style="16" customWidth="1"/>
    <col min="13247" max="13247" width="10.5546875" style="16" customWidth="1"/>
    <col min="13248" max="13258" width="9.33203125" style="16" customWidth="1"/>
    <col min="13259" max="13259" width="12.6640625" style="16" customWidth="1"/>
    <col min="13260" max="13260" width="13.33203125" style="16" customWidth="1"/>
    <col min="13261" max="13296" width="9.33203125" style="16" customWidth="1"/>
    <col min="13297" max="13302" width="11.33203125" style="16" customWidth="1"/>
    <col min="13303" max="13303" width="10.6640625" style="16" customWidth="1"/>
    <col min="13304" max="13494" width="9.33203125" style="16"/>
    <col min="13495" max="13495" width="41" style="16" customWidth="1"/>
    <col min="13496" max="13502" width="9.33203125" style="16" customWidth="1"/>
    <col min="13503" max="13503" width="10.5546875" style="16" customWidth="1"/>
    <col min="13504" max="13514" width="9.33203125" style="16" customWidth="1"/>
    <col min="13515" max="13515" width="12.6640625" style="16" customWidth="1"/>
    <col min="13516" max="13516" width="13.33203125" style="16" customWidth="1"/>
    <col min="13517" max="13552" width="9.33203125" style="16" customWidth="1"/>
    <col min="13553" max="13558" width="11.33203125" style="16" customWidth="1"/>
    <col min="13559" max="13559" width="10.6640625" style="16" customWidth="1"/>
    <col min="13560" max="13750" width="9.33203125" style="16"/>
    <col min="13751" max="13751" width="41" style="16" customWidth="1"/>
    <col min="13752" max="13758" width="9.33203125" style="16" customWidth="1"/>
    <col min="13759" max="13759" width="10.5546875" style="16" customWidth="1"/>
    <col min="13760" max="13770" width="9.33203125" style="16" customWidth="1"/>
    <col min="13771" max="13771" width="12.6640625" style="16" customWidth="1"/>
    <col min="13772" max="13772" width="13.33203125" style="16" customWidth="1"/>
    <col min="13773" max="13808" width="9.33203125" style="16" customWidth="1"/>
    <col min="13809" max="13814" width="11.33203125" style="16" customWidth="1"/>
    <col min="13815" max="13815" width="10.6640625" style="16" customWidth="1"/>
    <col min="13816" max="14006" width="9.33203125" style="16"/>
    <col min="14007" max="14007" width="41" style="16" customWidth="1"/>
    <col min="14008" max="14014" width="9.33203125" style="16" customWidth="1"/>
    <col min="14015" max="14015" width="10.5546875" style="16" customWidth="1"/>
    <col min="14016" max="14026" width="9.33203125" style="16" customWidth="1"/>
    <col min="14027" max="14027" width="12.6640625" style="16" customWidth="1"/>
    <col min="14028" max="14028" width="13.33203125" style="16" customWidth="1"/>
    <col min="14029" max="14064" width="9.33203125" style="16" customWidth="1"/>
    <col min="14065" max="14070" width="11.33203125" style="16" customWidth="1"/>
    <col min="14071" max="14071" width="10.6640625" style="16" customWidth="1"/>
    <col min="14072" max="14262" width="9.33203125" style="16"/>
    <col min="14263" max="14263" width="41" style="16" customWidth="1"/>
    <col min="14264" max="14270" width="9.33203125" style="16" customWidth="1"/>
    <col min="14271" max="14271" width="10.5546875" style="16" customWidth="1"/>
    <col min="14272" max="14282" width="9.33203125" style="16" customWidth="1"/>
    <col min="14283" max="14283" width="12.6640625" style="16" customWidth="1"/>
    <col min="14284" max="14284" width="13.33203125" style="16" customWidth="1"/>
    <col min="14285" max="14320" width="9.33203125" style="16" customWidth="1"/>
    <col min="14321" max="14326" width="11.33203125" style="16" customWidth="1"/>
    <col min="14327" max="14327" width="10.6640625" style="16" customWidth="1"/>
    <col min="14328" max="14518" width="9.33203125" style="16"/>
    <col min="14519" max="14519" width="41" style="16" customWidth="1"/>
    <col min="14520" max="14526" width="9.33203125" style="16" customWidth="1"/>
    <col min="14527" max="14527" width="10.5546875" style="16" customWidth="1"/>
    <col min="14528" max="14538" width="9.33203125" style="16" customWidth="1"/>
    <col min="14539" max="14539" width="12.6640625" style="16" customWidth="1"/>
    <col min="14540" max="14540" width="13.33203125" style="16" customWidth="1"/>
    <col min="14541" max="14576" width="9.33203125" style="16" customWidth="1"/>
    <col min="14577" max="14582" width="11.33203125" style="16" customWidth="1"/>
    <col min="14583" max="14583" width="10.6640625" style="16" customWidth="1"/>
    <col min="14584" max="14774" width="9.33203125" style="16"/>
    <col min="14775" max="14775" width="41" style="16" customWidth="1"/>
    <col min="14776" max="14782" width="9.33203125" style="16" customWidth="1"/>
    <col min="14783" max="14783" width="10.5546875" style="16" customWidth="1"/>
    <col min="14784" max="14794" width="9.33203125" style="16" customWidth="1"/>
    <col min="14795" max="14795" width="12.6640625" style="16" customWidth="1"/>
    <col min="14796" max="14796" width="13.33203125" style="16" customWidth="1"/>
    <col min="14797" max="14832" width="9.33203125" style="16" customWidth="1"/>
    <col min="14833" max="14838" width="11.33203125" style="16" customWidth="1"/>
    <col min="14839" max="14839" width="10.6640625" style="16" customWidth="1"/>
    <col min="14840" max="15030" width="9.33203125" style="16"/>
    <col min="15031" max="15031" width="41" style="16" customWidth="1"/>
    <col min="15032" max="15038" width="9.33203125" style="16" customWidth="1"/>
    <col min="15039" max="15039" width="10.5546875" style="16" customWidth="1"/>
    <col min="15040" max="15050" width="9.33203125" style="16" customWidth="1"/>
    <col min="15051" max="15051" width="12.6640625" style="16" customWidth="1"/>
    <col min="15052" max="15052" width="13.33203125" style="16" customWidth="1"/>
    <col min="15053" max="15088" width="9.33203125" style="16" customWidth="1"/>
    <col min="15089" max="15094" width="11.33203125" style="16" customWidth="1"/>
    <col min="15095" max="15095" width="10.6640625" style="16" customWidth="1"/>
    <col min="15096" max="15286" width="9.33203125" style="16"/>
    <col min="15287" max="15287" width="41" style="16" customWidth="1"/>
    <col min="15288" max="15294" width="9.33203125" style="16" customWidth="1"/>
    <col min="15295" max="15295" width="10.5546875" style="16" customWidth="1"/>
    <col min="15296" max="15306" width="9.33203125" style="16" customWidth="1"/>
    <col min="15307" max="15307" width="12.6640625" style="16" customWidth="1"/>
    <col min="15308" max="15308" width="13.33203125" style="16" customWidth="1"/>
    <col min="15309" max="15344" width="9.33203125" style="16" customWidth="1"/>
    <col min="15345" max="15350" width="11.33203125" style="16" customWidth="1"/>
    <col min="15351" max="15351" width="10.6640625" style="16" customWidth="1"/>
    <col min="15352" max="15542" width="9.33203125" style="16"/>
    <col min="15543" max="15543" width="41" style="16" customWidth="1"/>
    <col min="15544" max="15550" width="9.33203125" style="16" customWidth="1"/>
    <col min="15551" max="15551" width="10.5546875" style="16" customWidth="1"/>
    <col min="15552" max="15562" width="9.33203125" style="16" customWidth="1"/>
    <col min="15563" max="15563" width="12.6640625" style="16" customWidth="1"/>
    <col min="15564" max="15564" width="13.33203125" style="16" customWidth="1"/>
    <col min="15565" max="15600" width="9.33203125" style="16" customWidth="1"/>
    <col min="15601" max="15606" width="11.33203125" style="16" customWidth="1"/>
    <col min="15607" max="15607" width="10.6640625" style="16" customWidth="1"/>
    <col min="15608" max="15798" width="9.33203125" style="16"/>
    <col min="15799" max="15799" width="41" style="16" customWidth="1"/>
    <col min="15800" max="15806" width="9.33203125" style="16" customWidth="1"/>
    <col min="15807" max="15807" width="10.5546875" style="16" customWidth="1"/>
    <col min="15808" max="15818" width="9.33203125" style="16" customWidth="1"/>
    <col min="15819" max="15819" width="12.6640625" style="16" customWidth="1"/>
    <col min="15820" max="15820" width="13.33203125" style="16" customWidth="1"/>
    <col min="15821" max="15856" width="9.33203125" style="16" customWidth="1"/>
    <col min="15857" max="15862" width="11.33203125" style="16" customWidth="1"/>
    <col min="15863" max="15863" width="10.6640625" style="16" customWidth="1"/>
    <col min="15864" max="16054" width="9.33203125" style="16"/>
    <col min="16055" max="16055" width="41" style="16" customWidth="1"/>
    <col min="16056" max="16062" width="9.33203125" style="16" customWidth="1"/>
    <col min="16063" max="16063" width="10.5546875" style="16" customWidth="1"/>
    <col min="16064" max="16074" width="9.33203125" style="16" customWidth="1"/>
    <col min="16075" max="16075" width="12.6640625" style="16" customWidth="1"/>
    <col min="16076" max="16076" width="13.33203125" style="16" customWidth="1"/>
    <col min="16077" max="16112" width="9.33203125" style="16" customWidth="1"/>
    <col min="16113" max="16118" width="11.33203125" style="16" customWidth="1"/>
    <col min="16119" max="16119" width="10.6640625" style="16" customWidth="1"/>
    <col min="16120" max="16384" width="9.33203125" style="16"/>
  </cols>
  <sheetData>
    <row r="1" spans="1:25" s="23" customFormat="1" ht="17.399999999999999" x14ac:dyDescent="0.3">
      <c r="A1" s="198" t="s">
        <v>84</v>
      </c>
      <c r="B1" s="210" t="s">
        <v>135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2"/>
    </row>
    <row r="2" spans="1:25" ht="18.75" customHeight="1" x14ac:dyDescent="0.25">
      <c r="A2" s="208"/>
      <c r="B2" s="213" t="s">
        <v>106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1:25" s="78" customFormat="1" ht="24" customHeight="1" x14ac:dyDescent="0.3">
      <c r="A3" s="34" t="s">
        <v>85</v>
      </c>
      <c r="B3" s="34">
        <v>2002</v>
      </c>
      <c r="C3" s="13">
        <v>2003</v>
      </c>
      <c r="D3" s="20">
        <v>2004</v>
      </c>
      <c r="E3" s="20">
        <v>2005</v>
      </c>
      <c r="F3" s="20">
        <v>2006</v>
      </c>
      <c r="G3" s="20">
        <v>2007</v>
      </c>
      <c r="H3" s="20">
        <v>2008</v>
      </c>
      <c r="I3" s="20">
        <v>2009</v>
      </c>
      <c r="J3" s="20">
        <v>2010</v>
      </c>
      <c r="K3" s="20">
        <v>2011</v>
      </c>
      <c r="L3" s="20">
        <v>2012</v>
      </c>
      <c r="M3" s="34">
        <v>2013</v>
      </c>
      <c r="N3" s="34">
        <v>2014</v>
      </c>
      <c r="O3" s="34">
        <v>2015</v>
      </c>
      <c r="P3" s="34">
        <v>2016</v>
      </c>
      <c r="Q3" s="34">
        <v>2017</v>
      </c>
      <c r="R3" s="34">
        <v>2018</v>
      </c>
      <c r="S3" s="34">
        <v>2019</v>
      </c>
      <c r="T3" s="120">
        <v>2020</v>
      </c>
      <c r="U3" s="120">
        <v>2021</v>
      </c>
      <c r="V3" s="120">
        <v>2022</v>
      </c>
    </row>
    <row r="4" spans="1:25" s="78" customFormat="1" ht="24" customHeight="1" x14ac:dyDescent="0.3">
      <c r="A4" s="17" t="s">
        <v>71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22"/>
      <c r="S4" s="19"/>
      <c r="T4" s="19"/>
      <c r="U4" s="19"/>
      <c r="V4" s="19"/>
      <c r="W4" s="21"/>
      <c r="X4" s="21"/>
      <c r="Y4" s="21"/>
    </row>
    <row r="5" spans="1:25" s="79" customFormat="1" ht="15.6" x14ac:dyDescent="0.3">
      <c r="A5" s="17" t="s">
        <v>108</v>
      </c>
      <c r="B5" s="111">
        <v>6471</v>
      </c>
      <c r="C5" s="14">
        <v>0</v>
      </c>
      <c r="D5" s="14">
        <v>0</v>
      </c>
      <c r="E5" s="14">
        <v>409</v>
      </c>
      <c r="F5" s="14">
        <v>964</v>
      </c>
      <c r="G5" s="14">
        <v>9012</v>
      </c>
      <c r="H5" s="14">
        <v>36627</v>
      </c>
      <c r="I5" s="14">
        <v>10821</v>
      </c>
      <c r="J5" s="14">
        <v>33066</v>
      </c>
      <c r="K5" s="14">
        <v>49493</v>
      </c>
      <c r="L5" s="14">
        <v>67802</v>
      </c>
      <c r="M5" s="14">
        <v>47360</v>
      </c>
      <c r="N5" s="14">
        <v>22694</v>
      </c>
      <c r="O5" s="14">
        <v>11641</v>
      </c>
      <c r="P5" s="19">
        <v>14243</v>
      </c>
      <c r="Q5" s="19">
        <v>12814.75</v>
      </c>
      <c r="R5" s="19">
        <v>7997</v>
      </c>
      <c r="S5" s="19">
        <v>10950</v>
      </c>
      <c r="T5" s="121">
        <v>13325</v>
      </c>
      <c r="U5" s="121">
        <v>37439</v>
      </c>
      <c r="V5" s="121">
        <v>55437</v>
      </c>
    </row>
    <row r="6" spans="1:25" s="81" customFormat="1" ht="22.5" customHeight="1" x14ac:dyDescent="0.25">
      <c r="A6" s="17" t="s">
        <v>137</v>
      </c>
      <c r="B6" s="111">
        <v>92</v>
      </c>
      <c r="C6" s="14">
        <v>121</v>
      </c>
      <c r="D6" s="14">
        <v>85</v>
      </c>
      <c r="E6" s="14">
        <v>205</v>
      </c>
      <c r="F6" s="14">
        <v>338</v>
      </c>
      <c r="G6" s="14">
        <v>327</v>
      </c>
      <c r="H6" s="14">
        <v>266</v>
      </c>
      <c r="I6" s="14">
        <v>743</v>
      </c>
      <c r="J6" s="14">
        <v>1295</v>
      </c>
      <c r="K6" s="14">
        <v>523</v>
      </c>
      <c r="L6" s="14">
        <v>1132</v>
      </c>
      <c r="M6" s="14">
        <v>583</v>
      </c>
      <c r="N6" s="14">
        <v>116</v>
      </c>
      <c r="O6" s="14">
        <v>241</v>
      </c>
      <c r="P6" s="19">
        <v>198</v>
      </c>
      <c r="Q6" s="19">
        <v>644.25</v>
      </c>
      <c r="R6" s="19">
        <v>886</v>
      </c>
      <c r="S6" s="19">
        <v>0</v>
      </c>
      <c r="T6" s="121">
        <v>0</v>
      </c>
      <c r="U6" s="121">
        <v>0</v>
      </c>
      <c r="V6" s="121">
        <v>0</v>
      </c>
    </row>
    <row r="7" spans="1:25" s="79" customFormat="1" ht="15.6" x14ac:dyDescent="0.3">
      <c r="A7" s="17" t="s">
        <v>96</v>
      </c>
      <c r="B7" s="111">
        <v>6563</v>
      </c>
      <c r="C7" s="14">
        <v>121</v>
      </c>
      <c r="D7" s="14">
        <v>85</v>
      </c>
      <c r="E7" s="14">
        <v>614</v>
      </c>
      <c r="F7" s="14">
        <v>1302</v>
      </c>
      <c r="G7" s="14">
        <v>9339</v>
      </c>
      <c r="H7" s="14">
        <v>36893</v>
      </c>
      <c r="I7" s="14">
        <v>11564</v>
      </c>
      <c r="J7" s="14">
        <v>34361</v>
      </c>
      <c r="K7" s="14">
        <v>50016</v>
      </c>
      <c r="L7" s="14">
        <v>68934</v>
      </c>
      <c r="M7" s="14">
        <v>47943</v>
      </c>
      <c r="N7" s="14">
        <v>22810</v>
      </c>
      <c r="O7" s="14">
        <v>11882</v>
      </c>
      <c r="P7" s="19">
        <v>14441</v>
      </c>
      <c r="Q7" s="19">
        <v>13459</v>
      </c>
      <c r="R7" s="19">
        <f>'3_X'!X24</f>
        <v>8883</v>
      </c>
      <c r="S7" s="19">
        <f>'3_X'!X25</f>
        <v>10950</v>
      </c>
      <c r="T7" s="121">
        <f>SUM(T5:T6)</f>
        <v>13325</v>
      </c>
      <c r="U7" s="121">
        <f>SUM(U5:U6)</f>
        <v>37439</v>
      </c>
      <c r="V7" s="121">
        <f>'[1]3_X'!$X28</f>
        <v>55437</v>
      </c>
    </row>
    <row r="8" spans="1:25" x14ac:dyDescent="0.25">
      <c r="A8" s="25"/>
      <c r="B8" s="112" t="s">
        <v>73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9"/>
      <c r="Q8" s="19"/>
      <c r="R8" s="19"/>
      <c r="S8" s="19"/>
      <c r="T8" s="121"/>
      <c r="U8" s="121"/>
      <c r="V8" s="121"/>
    </row>
    <row r="9" spans="1:25" x14ac:dyDescent="0.25">
      <c r="A9" s="25" t="s">
        <v>138</v>
      </c>
      <c r="B9" s="11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9"/>
      <c r="Q9" s="19"/>
      <c r="R9" s="19"/>
      <c r="S9" s="19"/>
      <c r="T9" s="121"/>
      <c r="U9" s="121"/>
      <c r="V9" s="121"/>
    </row>
    <row r="10" spans="1:25" x14ac:dyDescent="0.25">
      <c r="A10" s="25" t="s">
        <v>139</v>
      </c>
      <c r="B10" s="112">
        <v>0</v>
      </c>
      <c r="C10" s="14">
        <v>0</v>
      </c>
      <c r="D10" s="14">
        <v>0</v>
      </c>
      <c r="E10" s="14">
        <v>0</v>
      </c>
      <c r="F10" s="14">
        <v>0</v>
      </c>
      <c r="G10" s="14" t="s">
        <v>121</v>
      </c>
      <c r="H10" s="14" t="s">
        <v>121</v>
      </c>
      <c r="I10" s="14" t="s">
        <v>121</v>
      </c>
      <c r="J10" s="14" t="s">
        <v>121</v>
      </c>
      <c r="K10" s="14" t="s">
        <v>121</v>
      </c>
      <c r="L10" s="14">
        <v>916</v>
      </c>
      <c r="M10" s="14">
        <v>1937</v>
      </c>
      <c r="N10" s="14">
        <v>2059</v>
      </c>
      <c r="O10" s="14">
        <v>2781</v>
      </c>
      <c r="P10" s="21">
        <v>5096</v>
      </c>
      <c r="Q10" s="21">
        <v>5466</v>
      </c>
      <c r="R10" s="21">
        <v>4902</v>
      </c>
      <c r="S10" s="21">
        <v>9803</v>
      </c>
      <c r="T10" s="104">
        <v>4794</v>
      </c>
      <c r="U10" s="104">
        <v>3449</v>
      </c>
      <c r="V10" s="104">
        <v>6662</v>
      </c>
    </row>
    <row r="11" spans="1:25" x14ac:dyDescent="0.25">
      <c r="A11" s="1" t="s">
        <v>66</v>
      </c>
      <c r="B11" s="113">
        <v>0</v>
      </c>
      <c r="C11" s="14">
        <v>0</v>
      </c>
      <c r="D11" s="21">
        <v>0</v>
      </c>
      <c r="E11" s="21">
        <v>0</v>
      </c>
      <c r="F11" s="21">
        <v>0</v>
      </c>
      <c r="G11" s="14" t="s">
        <v>121</v>
      </c>
      <c r="H11" s="21" t="s">
        <v>121</v>
      </c>
      <c r="I11" s="21" t="s">
        <v>121</v>
      </c>
      <c r="J11" s="14" t="s">
        <v>121</v>
      </c>
      <c r="K11" s="14" t="s">
        <v>121</v>
      </c>
      <c r="L11" s="14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104">
        <v>0</v>
      </c>
      <c r="U11" s="104">
        <v>0</v>
      </c>
      <c r="V11" s="104">
        <v>0</v>
      </c>
    </row>
    <row r="12" spans="1:25" x14ac:dyDescent="0.25">
      <c r="A12" s="33" t="s">
        <v>96</v>
      </c>
      <c r="B12" s="156">
        <v>0</v>
      </c>
      <c r="C12" s="156">
        <v>0</v>
      </c>
      <c r="D12" s="156">
        <v>0</v>
      </c>
      <c r="E12" s="156">
        <v>0</v>
      </c>
      <c r="F12" s="156">
        <v>0</v>
      </c>
      <c r="G12" s="156" t="s">
        <v>121</v>
      </c>
      <c r="H12" s="156" t="s">
        <v>121</v>
      </c>
      <c r="I12" s="156" t="s">
        <v>121</v>
      </c>
      <c r="J12" s="156" t="s">
        <v>121</v>
      </c>
      <c r="K12" s="156" t="s">
        <v>121</v>
      </c>
      <c r="L12" s="156">
        <v>916</v>
      </c>
      <c r="M12" s="156">
        <v>1937</v>
      </c>
      <c r="N12" s="156">
        <v>2059</v>
      </c>
      <c r="O12" s="156">
        <v>2781</v>
      </c>
      <c r="P12" s="156">
        <v>5096</v>
      </c>
      <c r="Q12" s="156">
        <v>5466</v>
      </c>
      <c r="R12" s="155">
        <v>4902</v>
      </c>
      <c r="S12" s="155">
        <v>9803</v>
      </c>
      <c r="T12" s="155">
        <v>4794</v>
      </c>
      <c r="U12" s="155">
        <v>3449</v>
      </c>
      <c r="V12" s="155">
        <v>6662</v>
      </c>
    </row>
    <row r="13" spans="1:25" x14ac:dyDescent="0.25">
      <c r="A13" s="33" t="s">
        <v>136</v>
      </c>
      <c r="B13" s="156">
        <f>B7+B12</f>
        <v>6563</v>
      </c>
      <c r="C13" s="156">
        <f t="shared" ref="C13:F13" si="0">C7+C12</f>
        <v>121</v>
      </c>
      <c r="D13" s="156">
        <f t="shared" si="0"/>
        <v>85</v>
      </c>
      <c r="E13" s="156">
        <f t="shared" si="0"/>
        <v>614</v>
      </c>
      <c r="F13" s="156">
        <f t="shared" si="0"/>
        <v>1302</v>
      </c>
      <c r="G13" s="156">
        <v>9339</v>
      </c>
      <c r="H13" s="156">
        <v>36893</v>
      </c>
      <c r="I13" s="156">
        <v>11564</v>
      </c>
      <c r="J13" s="156">
        <v>34361</v>
      </c>
      <c r="K13" s="156">
        <v>50016</v>
      </c>
      <c r="L13" s="156">
        <v>69850</v>
      </c>
      <c r="M13" s="156">
        <v>49880</v>
      </c>
      <c r="N13" s="156">
        <v>24869</v>
      </c>
      <c r="O13" s="156">
        <v>14663</v>
      </c>
      <c r="P13" s="156">
        <v>19537</v>
      </c>
      <c r="Q13" s="156">
        <v>18925</v>
      </c>
      <c r="R13" s="155">
        <v>13785</v>
      </c>
      <c r="S13" s="155">
        <v>20753</v>
      </c>
      <c r="T13" s="156">
        <v>18119</v>
      </c>
      <c r="U13" s="155">
        <v>40888</v>
      </c>
      <c r="V13" s="155">
        <v>62099</v>
      </c>
    </row>
    <row r="14" spans="1:25" ht="15.6" x14ac:dyDescent="0.3">
      <c r="A14" s="84"/>
      <c r="B14" s="85"/>
      <c r="C14" s="85"/>
      <c r="D14" s="85"/>
      <c r="E14" s="85"/>
      <c r="F14" s="85"/>
      <c r="G14" s="82"/>
      <c r="H14" s="82"/>
      <c r="I14" s="82"/>
      <c r="J14" s="83"/>
      <c r="K14" s="83"/>
      <c r="L14" s="83"/>
      <c r="M14" s="85"/>
      <c r="N14" s="85"/>
      <c r="O14" s="80"/>
      <c r="P14" s="79"/>
      <c r="Q14" s="16"/>
      <c r="T14" s="16" t="s">
        <v>73</v>
      </c>
    </row>
    <row r="15" spans="1:25" ht="14.4" x14ac:dyDescent="0.3">
      <c r="A15" s="27" t="s">
        <v>105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6"/>
      <c r="M15" s="86"/>
      <c r="N15" s="86"/>
      <c r="U15" s="1"/>
    </row>
    <row r="16" spans="1:25" ht="14.4" x14ac:dyDescent="0.3">
      <c r="A16" s="209" t="s">
        <v>184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3"/>
      <c r="M16" s="203"/>
      <c r="N16" s="2"/>
      <c r="U16" s="1"/>
    </row>
    <row r="17" spans="1:21" ht="14.4" x14ac:dyDescent="0.3">
      <c r="A17" s="207" t="s">
        <v>126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3"/>
      <c r="M17" s="203"/>
      <c r="N17" s="203"/>
      <c r="U17" s="1"/>
    </row>
    <row r="18" spans="1:21" s="97" customFormat="1" x14ac:dyDescent="0.25">
      <c r="A18" s="11" t="s">
        <v>122</v>
      </c>
      <c r="K18" s="127"/>
      <c r="U18" s="1"/>
    </row>
    <row r="19" spans="1:21" ht="15.6" x14ac:dyDescent="0.3">
      <c r="B19" s="87"/>
      <c r="C19" s="84"/>
      <c r="D19" s="84"/>
      <c r="E19" s="84"/>
      <c r="F19" s="84"/>
      <c r="G19" s="84"/>
      <c r="H19" s="84"/>
      <c r="I19" s="84"/>
      <c r="J19" s="87"/>
      <c r="L19" s="87"/>
      <c r="M19" s="82"/>
      <c r="N19" s="80"/>
      <c r="U19" s="1"/>
    </row>
    <row r="20" spans="1:21" x14ac:dyDescent="0.25">
      <c r="U20" s="1"/>
    </row>
  </sheetData>
  <mergeCells count="5">
    <mergeCell ref="A17:N17"/>
    <mergeCell ref="A1:A2"/>
    <mergeCell ref="A16:M16"/>
    <mergeCell ref="B1:V1"/>
    <mergeCell ref="B2:V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D143"/>
  <sheetViews>
    <sheetView tabSelected="1" zoomScaleNormal="100" workbookViewId="0">
      <pane xSplit="2" ySplit="3" topLeftCell="I34" activePane="bottomRight" state="frozen"/>
      <selection pane="topRight" activeCell="C1" sqref="C1"/>
      <selection pane="bottomLeft" activeCell="A4" sqref="A4"/>
      <selection pane="bottomRight" activeCell="Z34" sqref="Z34"/>
    </sheetView>
  </sheetViews>
  <sheetFormatPr defaultRowHeight="13.8" x14ac:dyDescent="0.25"/>
  <cols>
    <col min="1" max="1" width="26.109375" style="16" customWidth="1"/>
    <col min="2" max="2" width="13.44140625" style="16" customWidth="1"/>
    <col min="3" max="3" width="7.6640625" style="16" customWidth="1"/>
    <col min="4" max="4" width="7.33203125" style="16" customWidth="1"/>
    <col min="5" max="5" width="7" style="16" customWidth="1"/>
    <col min="6" max="6" width="6.6640625" style="16" customWidth="1"/>
    <col min="7" max="7" width="7.6640625" style="16" customWidth="1"/>
    <col min="8" max="8" width="7" style="16" customWidth="1"/>
    <col min="9" max="12" width="7.5546875" style="16" customWidth="1"/>
    <col min="13" max="13" width="7.44140625" style="16" customWidth="1"/>
    <col min="14" max="14" width="8.5546875" style="16" customWidth="1"/>
    <col min="15" max="15" width="8.6640625" style="16" customWidth="1"/>
    <col min="16" max="16" width="9.5546875" style="16" customWidth="1"/>
    <col min="17" max="17" width="9.5546875" style="1" customWidth="1"/>
    <col min="18" max="18" width="9.109375" style="16" customWidth="1"/>
    <col min="19" max="19" width="9.109375" style="2" customWidth="1"/>
    <col min="20" max="20" width="10.6640625" style="119" customWidth="1"/>
    <col min="21" max="186" width="8.6640625" style="16"/>
    <col min="187" max="187" width="41" style="16" customWidth="1"/>
    <col min="188" max="194" width="9.33203125" style="16" customWidth="1"/>
    <col min="195" max="195" width="10.5546875" style="16" customWidth="1"/>
    <col min="196" max="206" width="9.33203125" style="16" customWidth="1"/>
    <col min="207" max="207" width="12.6640625" style="16" customWidth="1"/>
    <col min="208" max="208" width="13.33203125" style="16" customWidth="1"/>
    <col min="209" max="244" width="9.33203125" style="16" customWidth="1"/>
    <col min="245" max="250" width="11.33203125" style="16" customWidth="1"/>
    <col min="251" max="251" width="10.6640625" style="16" customWidth="1"/>
    <col min="252" max="442" width="8.6640625" style="16"/>
    <col min="443" max="443" width="41" style="16" customWidth="1"/>
    <col min="444" max="450" width="9.33203125" style="16" customWidth="1"/>
    <col min="451" max="451" width="10.5546875" style="16" customWidth="1"/>
    <col min="452" max="462" width="9.33203125" style="16" customWidth="1"/>
    <col min="463" max="463" width="12.6640625" style="16" customWidth="1"/>
    <col min="464" max="464" width="13.33203125" style="16" customWidth="1"/>
    <col min="465" max="500" width="9.33203125" style="16" customWidth="1"/>
    <col min="501" max="506" width="11.33203125" style="16" customWidth="1"/>
    <col min="507" max="507" width="10.6640625" style="16" customWidth="1"/>
    <col min="508" max="698" width="8.6640625" style="16"/>
    <col min="699" max="699" width="41" style="16" customWidth="1"/>
    <col min="700" max="706" width="9.33203125" style="16" customWidth="1"/>
    <col min="707" max="707" width="10.5546875" style="16" customWidth="1"/>
    <col min="708" max="718" width="9.33203125" style="16" customWidth="1"/>
    <col min="719" max="719" width="12.6640625" style="16" customWidth="1"/>
    <col min="720" max="720" width="13.33203125" style="16" customWidth="1"/>
    <col min="721" max="756" width="9.33203125" style="16" customWidth="1"/>
    <col min="757" max="762" width="11.33203125" style="16" customWidth="1"/>
    <col min="763" max="763" width="10.6640625" style="16" customWidth="1"/>
    <col min="764" max="954" width="8.6640625" style="16"/>
    <col min="955" max="955" width="41" style="16" customWidth="1"/>
    <col min="956" max="962" width="9.33203125" style="16" customWidth="1"/>
    <col min="963" max="963" width="10.5546875" style="16" customWidth="1"/>
    <col min="964" max="974" width="9.33203125" style="16" customWidth="1"/>
    <col min="975" max="975" width="12.6640625" style="16" customWidth="1"/>
    <col min="976" max="976" width="13.33203125" style="16" customWidth="1"/>
    <col min="977" max="1012" width="9.33203125" style="16" customWidth="1"/>
    <col min="1013" max="1018" width="11.33203125" style="16" customWidth="1"/>
    <col min="1019" max="1019" width="10.6640625" style="16" customWidth="1"/>
    <col min="1020" max="1210" width="8.6640625" style="16"/>
    <col min="1211" max="1211" width="41" style="16" customWidth="1"/>
    <col min="1212" max="1218" width="9.33203125" style="16" customWidth="1"/>
    <col min="1219" max="1219" width="10.5546875" style="16" customWidth="1"/>
    <col min="1220" max="1230" width="9.33203125" style="16" customWidth="1"/>
    <col min="1231" max="1231" width="12.6640625" style="16" customWidth="1"/>
    <col min="1232" max="1232" width="13.33203125" style="16" customWidth="1"/>
    <col min="1233" max="1268" width="9.33203125" style="16" customWidth="1"/>
    <col min="1269" max="1274" width="11.33203125" style="16" customWidth="1"/>
    <col min="1275" max="1275" width="10.6640625" style="16" customWidth="1"/>
    <col min="1276" max="1466" width="8.6640625" style="16"/>
    <col min="1467" max="1467" width="41" style="16" customWidth="1"/>
    <col min="1468" max="1474" width="9.33203125" style="16" customWidth="1"/>
    <col min="1475" max="1475" width="10.5546875" style="16" customWidth="1"/>
    <col min="1476" max="1486" width="9.33203125" style="16" customWidth="1"/>
    <col min="1487" max="1487" width="12.6640625" style="16" customWidth="1"/>
    <col min="1488" max="1488" width="13.33203125" style="16" customWidth="1"/>
    <col min="1489" max="1524" width="9.33203125" style="16" customWidth="1"/>
    <col min="1525" max="1530" width="11.33203125" style="16" customWidth="1"/>
    <col min="1531" max="1531" width="10.6640625" style="16" customWidth="1"/>
    <col min="1532" max="1722" width="8.6640625" style="16"/>
    <col min="1723" max="1723" width="41" style="16" customWidth="1"/>
    <col min="1724" max="1730" width="9.33203125" style="16" customWidth="1"/>
    <col min="1731" max="1731" width="10.5546875" style="16" customWidth="1"/>
    <col min="1732" max="1742" width="9.33203125" style="16" customWidth="1"/>
    <col min="1743" max="1743" width="12.6640625" style="16" customWidth="1"/>
    <col min="1744" max="1744" width="13.33203125" style="16" customWidth="1"/>
    <col min="1745" max="1780" width="9.33203125" style="16" customWidth="1"/>
    <col min="1781" max="1786" width="11.33203125" style="16" customWidth="1"/>
    <col min="1787" max="1787" width="10.6640625" style="16" customWidth="1"/>
    <col min="1788" max="1978" width="8.6640625" style="16"/>
    <col min="1979" max="1979" width="41" style="16" customWidth="1"/>
    <col min="1980" max="1986" width="9.33203125" style="16" customWidth="1"/>
    <col min="1987" max="1987" width="10.5546875" style="16" customWidth="1"/>
    <col min="1988" max="1998" width="9.33203125" style="16" customWidth="1"/>
    <col min="1999" max="1999" width="12.6640625" style="16" customWidth="1"/>
    <col min="2000" max="2000" width="13.33203125" style="16" customWidth="1"/>
    <col min="2001" max="2036" width="9.33203125" style="16" customWidth="1"/>
    <col min="2037" max="2042" width="11.33203125" style="16" customWidth="1"/>
    <col min="2043" max="2043" width="10.6640625" style="16" customWidth="1"/>
    <col min="2044" max="2234" width="8.6640625" style="16"/>
    <col min="2235" max="2235" width="41" style="16" customWidth="1"/>
    <col min="2236" max="2242" width="9.33203125" style="16" customWidth="1"/>
    <col min="2243" max="2243" width="10.5546875" style="16" customWidth="1"/>
    <col min="2244" max="2254" width="9.33203125" style="16" customWidth="1"/>
    <col min="2255" max="2255" width="12.6640625" style="16" customWidth="1"/>
    <col min="2256" max="2256" width="13.33203125" style="16" customWidth="1"/>
    <col min="2257" max="2292" width="9.33203125" style="16" customWidth="1"/>
    <col min="2293" max="2298" width="11.33203125" style="16" customWidth="1"/>
    <col min="2299" max="2299" width="10.6640625" style="16" customWidth="1"/>
    <col min="2300" max="2490" width="8.6640625" style="16"/>
    <col min="2491" max="2491" width="41" style="16" customWidth="1"/>
    <col min="2492" max="2498" width="9.33203125" style="16" customWidth="1"/>
    <col min="2499" max="2499" width="10.5546875" style="16" customWidth="1"/>
    <col min="2500" max="2510" width="9.33203125" style="16" customWidth="1"/>
    <col min="2511" max="2511" width="12.6640625" style="16" customWidth="1"/>
    <col min="2512" max="2512" width="13.33203125" style="16" customWidth="1"/>
    <col min="2513" max="2548" width="9.33203125" style="16" customWidth="1"/>
    <col min="2549" max="2554" width="11.33203125" style="16" customWidth="1"/>
    <col min="2555" max="2555" width="10.6640625" style="16" customWidth="1"/>
    <col min="2556" max="2746" width="8.6640625" style="16"/>
    <col min="2747" max="2747" width="41" style="16" customWidth="1"/>
    <col min="2748" max="2754" width="9.33203125" style="16" customWidth="1"/>
    <col min="2755" max="2755" width="10.5546875" style="16" customWidth="1"/>
    <col min="2756" max="2766" width="9.33203125" style="16" customWidth="1"/>
    <col min="2767" max="2767" width="12.6640625" style="16" customWidth="1"/>
    <col min="2768" max="2768" width="13.33203125" style="16" customWidth="1"/>
    <col min="2769" max="2804" width="9.33203125" style="16" customWidth="1"/>
    <col min="2805" max="2810" width="11.33203125" style="16" customWidth="1"/>
    <col min="2811" max="2811" width="10.6640625" style="16" customWidth="1"/>
    <col min="2812" max="3002" width="8.6640625" style="16"/>
    <col min="3003" max="3003" width="41" style="16" customWidth="1"/>
    <col min="3004" max="3010" width="9.33203125" style="16" customWidth="1"/>
    <col min="3011" max="3011" width="10.5546875" style="16" customWidth="1"/>
    <col min="3012" max="3022" width="9.33203125" style="16" customWidth="1"/>
    <col min="3023" max="3023" width="12.6640625" style="16" customWidth="1"/>
    <col min="3024" max="3024" width="13.33203125" style="16" customWidth="1"/>
    <col min="3025" max="3060" width="9.33203125" style="16" customWidth="1"/>
    <col min="3061" max="3066" width="11.33203125" style="16" customWidth="1"/>
    <col min="3067" max="3067" width="10.6640625" style="16" customWidth="1"/>
    <col min="3068" max="3258" width="8.6640625" style="16"/>
    <col min="3259" max="3259" width="41" style="16" customWidth="1"/>
    <col min="3260" max="3266" width="9.33203125" style="16" customWidth="1"/>
    <col min="3267" max="3267" width="10.5546875" style="16" customWidth="1"/>
    <col min="3268" max="3278" width="9.33203125" style="16" customWidth="1"/>
    <col min="3279" max="3279" width="12.6640625" style="16" customWidth="1"/>
    <col min="3280" max="3280" width="13.33203125" style="16" customWidth="1"/>
    <col min="3281" max="3316" width="9.33203125" style="16" customWidth="1"/>
    <col min="3317" max="3322" width="11.33203125" style="16" customWidth="1"/>
    <col min="3323" max="3323" width="10.6640625" style="16" customWidth="1"/>
    <col min="3324" max="3514" width="8.6640625" style="16"/>
    <col min="3515" max="3515" width="41" style="16" customWidth="1"/>
    <col min="3516" max="3522" width="9.33203125" style="16" customWidth="1"/>
    <col min="3523" max="3523" width="10.5546875" style="16" customWidth="1"/>
    <col min="3524" max="3534" width="9.33203125" style="16" customWidth="1"/>
    <col min="3535" max="3535" width="12.6640625" style="16" customWidth="1"/>
    <col min="3536" max="3536" width="13.33203125" style="16" customWidth="1"/>
    <col min="3537" max="3572" width="9.33203125" style="16" customWidth="1"/>
    <col min="3573" max="3578" width="11.33203125" style="16" customWidth="1"/>
    <col min="3579" max="3579" width="10.6640625" style="16" customWidth="1"/>
    <col min="3580" max="3770" width="8.6640625" style="16"/>
    <col min="3771" max="3771" width="41" style="16" customWidth="1"/>
    <col min="3772" max="3778" width="9.33203125" style="16" customWidth="1"/>
    <col min="3779" max="3779" width="10.5546875" style="16" customWidth="1"/>
    <col min="3780" max="3790" width="9.33203125" style="16" customWidth="1"/>
    <col min="3791" max="3791" width="12.6640625" style="16" customWidth="1"/>
    <col min="3792" max="3792" width="13.33203125" style="16" customWidth="1"/>
    <col min="3793" max="3828" width="9.33203125" style="16" customWidth="1"/>
    <col min="3829" max="3834" width="11.33203125" style="16" customWidth="1"/>
    <col min="3835" max="3835" width="10.6640625" style="16" customWidth="1"/>
    <col min="3836" max="4026" width="8.6640625" style="16"/>
    <col min="4027" max="4027" width="41" style="16" customWidth="1"/>
    <col min="4028" max="4034" width="9.33203125" style="16" customWidth="1"/>
    <col min="4035" max="4035" width="10.5546875" style="16" customWidth="1"/>
    <col min="4036" max="4046" width="9.33203125" style="16" customWidth="1"/>
    <col min="4047" max="4047" width="12.6640625" style="16" customWidth="1"/>
    <col min="4048" max="4048" width="13.33203125" style="16" customWidth="1"/>
    <col min="4049" max="4084" width="9.33203125" style="16" customWidth="1"/>
    <col min="4085" max="4090" width="11.33203125" style="16" customWidth="1"/>
    <col min="4091" max="4091" width="10.6640625" style="16" customWidth="1"/>
    <col min="4092" max="4282" width="8.6640625" style="16"/>
    <col min="4283" max="4283" width="41" style="16" customWidth="1"/>
    <col min="4284" max="4290" width="9.33203125" style="16" customWidth="1"/>
    <col min="4291" max="4291" width="10.5546875" style="16" customWidth="1"/>
    <col min="4292" max="4302" width="9.33203125" style="16" customWidth="1"/>
    <col min="4303" max="4303" width="12.6640625" style="16" customWidth="1"/>
    <col min="4304" max="4304" width="13.33203125" style="16" customWidth="1"/>
    <col min="4305" max="4340" width="9.33203125" style="16" customWidth="1"/>
    <col min="4341" max="4346" width="11.33203125" style="16" customWidth="1"/>
    <col min="4347" max="4347" width="10.6640625" style="16" customWidth="1"/>
    <col min="4348" max="4538" width="8.6640625" style="16"/>
    <col min="4539" max="4539" width="41" style="16" customWidth="1"/>
    <col min="4540" max="4546" width="9.33203125" style="16" customWidth="1"/>
    <col min="4547" max="4547" width="10.5546875" style="16" customWidth="1"/>
    <col min="4548" max="4558" width="9.33203125" style="16" customWidth="1"/>
    <col min="4559" max="4559" width="12.6640625" style="16" customWidth="1"/>
    <col min="4560" max="4560" width="13.33203125" style="16" customWidth="1"/>
    <col min="4561" max="4596" width="9.33203125" style="16" customWidth="1"/>
    <col min="4597" max="4602" width="11.33203125" style="16" customWidth="1"/>
    <col min="4603" max="4603" width="10.6640625" style="16" customWidth="1"/>
    <col min="4604" max="4794" width="8.6640625" style="16"/>
    <col min="4795" max="4795" width="41" style="16" customWidth="1"/>
    <col min="4796" max="4802" width="9.33203125" style="16" customWidth="1"/>
    <col min="4803" max="4803" width="10.5546875" style="16" customWidth="1"/>
    <col min="4804" max="4814" width="9.33203125" style="16" customWidth="1"/>
    <col min="4815" max="4815" width="12.6640625" style="16" customWidth="1"/>
    <col min="4816" max="4816" width="13.33203125" style="16" customWidth="1"/>
    <col min="4817" max="4852" width="9.33203125" style="16" customWidth="1"/>
    <col min="4853" max="4858" width="11.33203125" style="16" customWidth="1"/>
    <col min="4859" max="4859" width="10.6640625" style="16" customWidth="1"/>
    <col min="4860" max="5050" width="8.6640625" style="16"/>
    <col min="5051" max="5051" width="41" style="16" customWidth="1"/>
    <col min="5052" max="5058" width="9.33203125" style="16" customWidth="1"/>
    <col min="5059" max="5059" width="10.5546875" style="16" customWidth="1"/>
    <col min="5060" max="5070" width="9.33203125" style="16" customWidth="1"/>
    <col min="5071" max="5071" width="12.6640625" style="16" customWidth="1"/>
    <col min="5072" max="5072" width="13.33203125" style="16" customWidth="1"/>
    <col min="5073" max="5108" width="9.33203125" style="16" customWidth="1"/>
    <col min="5109" max="5114" width="11.33203125" style="16" customWidth="1"/>
    <col min="5115" max="5115" width="10.6640625" style="16" customWidth="1"/>
    <col min="5116" max="5306" width="8.6640625" style="16"/>
    <col min="5307" max="5307" width="41" style="16" customWidth="1"/>
    <col min="5308" max="5314" width="9.33203125" style="16" customWidth="1"/>
    <col min="5315" max="5315" width="10.5546875" style="16" customWidth="1"/>
    <col min="5316" max="5326" width="9.33203125" style="16" customWidth="1"/>
    <col min="5327" max="5327" width="12.6640625" style="16" customWidth="1"/>
    <col min="5328" max="5328" width="13.33203125" style="16" customWidth="1"/>
    <col min="5329" max="5364" width="9.33203125" style="16" customWidth="1"/>
    <col min="5365" max="5370" width="11.33203125" style="16" customWidth="1"/>
    <col min="5371" max="5371" width="10.6640625" style="16" customWidth="1"/>
    <col min="5372" max="5562" width="8.6640625" style="16"/>
    <col min="5563" max="5563" width="41" style="16" customWidth="1"/>
    <col min="5564" max="5570" width="9.33203125" style="16" customWidth="1"/>
    <col min="5571" max="5571" width="10.5546875" style="16" customWidth="1"/>
    <col min="5572" max="5582" width="9.33203125" style="16" customWidth="1"/>
    <col min="5583" max="5583" width="12.6640625" style="16" customWidth="1"/>
    <col min="5584" max="5584" width="13.33203125" style="16" customWidth="1"/>
    <col min="5585" max="5620" width="9.33203125" style="16" customWidth="1"/>
    <col min="5621" max="5626" width="11.33203125" style="16" customWidth="1"/>
    <col min="5627" max="5627" width="10.6640625" style="16" customWidth="1"/>
    <col min="5628" max="5818" width="8.6640625" style="16"/>
    <col min="5819" max="5819" width="41" style="16" customWidth="1"/>
    <col min="5820" max="5826" width="9.33203125" style="16" customWidth="1"/>
    <col min="5827" max="5827" width="10.5546875" style="16" customWidth="1"/>
    <col min="5828" max="5838" width="9.33203125" style="16" customWidth="1"/>
    <col min="5839" max="5839" width="12.6640625" style="16" customWidth="1"/>
    <col min="5840" max="5840" width="13.33203125" style="16" customWidth="1"/>
    <col min="5841" max="5876" width="9.33203125" style="16" customWidth="1"/>
    <col min="5877" max="5882" width="11.33203125" style="16" customWidth="1"/>
    <col min="5883" max="5883" width="10.6640625" style="16" customWidth="1"/>
    <col min="5884" max="6074" width="8.6640625" style="16"/>
    <col min="6075" max="6075" width="41" style="16" customWidth="1"/>
    <col min="6076" max="6082" width="9.33203125" style="16" customWidth="1"/>
    <col min="6083" max="6083" width="10.5546875" style="16" customWidth="1"/>
    <col min="6084" max="6094" width="9.33203125" style="16" customWidth="1"/>
    <col min="6095" max="6095" width="12.6640625" style="16" customWidth="1"/>
    <col min="6096" max="6096" width="13.33203125" style="16" customWidth="1"/>
    <col min="6097" max="6132" width="9.33203125" style="16" customWidth="1"/>
    <col min="6133" max="6138" width="11.33203125" style="16" customWidth="1"/>
    <col min="6139" max="6139" width="10.6640625" style="16" customWidth="1"/>
    <col min="6140" max="6330" width="8.6640625" style="16"/>
    <col min="6331" max="6331" width="41" style="16" customWidth="1"/>
    <col min="6332" max="6338" width="9.33203125" style="16" customWidth="1"/>
    <col min="6339" max="6339" width="10.5546875" style="16" customWidth="1"/>
    <col min="6340" max="6350" width="9.33203125" style="16" customWidth="1"/>
    <col min="6351" max="6351" width="12.6640625" style="16" customWidth="1"/>
    <col min="6352" max="6352" width="13.33203125" style="16" customWidth="1"/>
    <col min="6353" max="6388" width="9.33203125" style="16" customWidth="1"/>
    <col min="6389" max="6394" width="11.33203125" style="16" customWidth="1"/>
    <col min="6395" max="6395" width="10.6640625" style="16" customWidth="1"/>
    <col min="6396" max="6586" width="8.6640625" style="16"/>
    <col min="6587" max="6587" width="41" style="16" customWidth="1"/>
    <col min="6588" max="6594" width="9.33203125" style="16" customWidth="1"/>
    <col min="6595" max="6595" width="10.5546875" style="16" customWidth="1"/>
    <col min="6596" max="6606" width="9.33203125" style="16" customWidth="1"/>
    <col min="6607" max="6607" width="12.6640625" style="16" customWidth="1"/>
    <col min="6608" max="6608" width="13.33203125" style="16" customWidth="1"/>
    <col min="6609" max="6644" width="9.33203125" style="16" customWidth="1"/>
    <col min="6645" max="6650" width="11.33203125" style="16" customWidth="1"/>
    <col min="6651" max="6651" width="10.6640625" style="16" customWidth="1"/>
    <col min="6652" max="6842" width="8.6640625" style="16"/>
    <col min="6843" max="6843" width="41" style="16" customWidth="1"/>
    <col min="6844" max="6850" width="9.33203125" style="16" customWidth="1"/>
    <col min="6851" max="6851" width="10.5546875" style="16" customWidth="1"/>
    <col min="6852" max="6862" width="9.33203125" style="16" customWidth="1"/>
    <col min="6863" max="6863" width="12.6640625" style="16" customWidth="1"/>
    <col min="6864" max="6864" width="13.33203125" style="16" customWidth="1"/>
    <col min="6865" max="6900" width="9.33203125" style="16" customWidth="1"/>
    <col min="6901" max="6906" width="11.33203125" style="16" customWidth="1"/>
    <col min="6907" max="6907" width="10.6640625" style="16" customWidth="1"/>
    <col min="6908" max="7098" width="8.6640625" style="16"/>
    <col min="7099" max="7099" width="41" style="16" customWidth="1"/>
    <col min="7100" max="7106" width="9.33203125" style="16" customWidth="1"/>
    <col min="7107" max="7107" width="10.5546875" style="16" customWidth="1"/>
    <col min="7108" max="7118" width="9.33203125" style="16" customWidth="1"/>
    <col min="7119" max="7119" width="12.6640625" style="16" customWidth="1"/>
    <col min="7120" max="7120" width="13.33203125" style="16" customWidth="1"/>
    <col min="7121" max="7156" width="9.33203125" style="16" customWidth="1"/>
    <col min="7157" max="7162" width="11.33203125" style="16" customWidth="1"/>
    <col min="7163" max="7163" width="10.6640625" style="16" customWidth="1"/>
    <col min="7164" max="7354" width="8.6640625" style="16"/>
    <col min="7355" max="7355" width="41" style="16" customWidth="1"/>
    <col min="7356" max="7362" width="9.33203125" style="16" customWidth="1"/>
    <col min="7363" max="7363" width="10.5546875" style="16" customWidth="1"/>
    <col min="7364" max="7374" width="9.33203125" style="16" customWidth="1"/>
    <col min="7375" max="7375" width="12.6640625" style="16" customWidth="1"/>
    <col min="7376" max="7376" width="13.33203125" style="16" customWidth="1"/>
    <col min="7377" max="7412" width="9.33203125" style="16" customWidth="1"/>
    <col min="7413" max="7418" width="11.33203125" style="16" customWidth="1"/>
    <col min="7419" max="7419" width="10.6640625" style="16" customWidth="1"/>
    <col min="7420" max="7610" width="8.6640625" style="16"/>
    <col min="7611" max="7611" width="41" style="16" customWidth="1"/>
    <col min="7612" max="7618" width="9.33203125" style="16" customWidth="1"/>
    <col min="7619" max="7619" width="10.5546875" style="16" customWidth="1"/>
    <col min="7620" max="7630" width="9.33203125" style="16" customWidth="1"/>
    <col min="7631" max="7631" width="12.6640625" style="16" customWidth="1"/>
    <col min="7632" max="7632" width="13.33203125" style="16" customWidth="1"/>
    <col min="7633" max="7668" width="9.33203125" style="16" customWidth="1"/>
    <col min="7669" max="7674" width="11.33203125" style="16" customWidth="1"/>
    <col min="7675" max="7675" width="10.6640625" style="16" customWidth="1"/>
    <col min="7676" max="7866" width="8.6640625" style="16"/>
    <col min="7867" max="7867" width="41" style="16" customWidth="1"/>
    <col min="7868" max="7874" width="9.33203125" style="16" customWidth="1"/>
    <col min="7875" max="7875" width="10.5546875" style="16" customWidth="1"/>
    <col min="7876" max="7886" width="9.33203125" style="16" customWidth="1"/>
    <col min="7887" max="7887" width="12.6640625" style="16" customWidth="1"/>
    <col min="7888" max="7888" width="13.33203125" style="16" customWidth="1"/>
    <col min="7889" max="7924" width="9.33203125" style="16" customWidth="1"/>
    <col min="7925" max="7930" width="11.33203125" style="16" customWidth="1"/>
    <col min="7931" max="7931" width="10.6640625" style="16" customWidth="1"/>
    <col min="7932" max="8122" width="8.6640625" style="16"/>
    <col min="8123" max="8123" width="41" style="16" customWidth="1"/>
    <col min="8124" max="8130" width="9.33203125" style="16" customWidth="1"/>
    <col min="8131" max="8131" width="10.5546875" style="16" customWidth="1"/>
    <col min="8132" max="8142" width="9.33203125" style="16" customWidth="1"/>
    <col min="8143" max="8143" width="12.6640625" style="16" customWidth="1"/>
    <col min="8144" max="8144" width="13.33203125" style="16" customWidth="1"/>
    <col min="8145" max="8180" width="9.33203125" style="16" customWidth="1"/>
    <col min="8181" max="8186" width="11.33203125" style="16" customWidth="1"/>
    <col min="8187" max="8187" width="10.6640625" style="16" customWidth="1"/>
    <col min="8188" max="8378" width="8.6640625" style="16"/>
    <col min="8379" max="8379" width="41" style="16" customWidth="1"/>
    <col min="8380" max="8386" width="9.33203125" style="16" customWidth="1"/>
    <col min="8387" max="8387" width="10.5546875" style="16" customWidth="1"/>
    <col min="8388" max="8398" width="9.33203125" style="16" customWidth="1"/>
    <col min="8399" max="8399" width="12.6640625" style="16" customWidth="1"/>
    <col min="8400" max="8400" width="13.33203125" style="16" customWidth="1"/>
    <col min="8401" max="8436" width="9.33203125" style="16" customWidth="1"/>
    <col min="8437" max="8442" width="11.33203125" style="16" customWidth="1"/>
    <col min="8443" max="8443" width="10.6640625" style="16" customWidth="1"/>
    <col min="8444" max="8634" width="8.6640625" style="16"/>
    <col min="8635" max="8635" width="41" style="16" customWidth="1"/>
    <col min="8636" max="8642" width="9.33203125" style="16" customWidth="1"/>
    <col min="8643" max="8643" width="10.5546875" style="16" customWidth="1"/>
    <col min="8644" max="8654" width="9.33203125" style="16" customWidth="1"/>
    <col min="8655" max="8655" width="12.6640625" style="16" customWidth="1"/>
    <col min="8656" max="8656" width="13.33203125" style="16" customWidth="1"/>
    <col min="8657" max="8692" width="9.33203125" style="16" customWidth="1"/>
    <col min="8693" max="8698" width="11.33203125" style="16" customWidth="1"/>
    <col min="8699" max="8699" width="10.6640625" style="16" customWidth="1"/>
    <col min="8700" max="8890" width="8.6640625" style="16"/>
    <col min="8891" max="8891" width="41" style="16" customWidth="1"/>
    <col min="8892" max="8898" width="9.33203125" style="16" customWidth="1"/>
    <col min="8899" max="8899" width="10.5546875" style="16" customWidth="1"/>
    <col min="8900" max="8910" width="9.33203125" style="16" customWidth="1"/>
    <col min="8911" max="8911" width="12.6640625" style="16" customWidth="1"/>
    <col min="8912" max="8912" width="13.33203125" style="16" customWidth="1"/>
    <col min="8913" max="8948" width="9.33203125" style="16" customWidth="1"/>
    <col min="8949" max="8954" width="11.33203125" style="16" customWidth="1"/>
    <col min="8955" max="8955" width="10.6640625" style="16" customWidth="1"/>
    <col min="8956" max="9146" width="8.6640625" style="16"/>
    <col min="9147" max="9147" width="41" style="16" customWidth="1"/>
    <col min="9148" max="9154" width="9.33203125" style="16" customWidth="1"/>
    <col min="9155" max="9155" width="10.5546875" style="16" customWidth="1"/>
    <col min="9156" max="9166" width="9.33203125" style="16" customWidth="1"/>
    <col min="9167" max="9167" width="12.6640625" style="16" customWidth="1"/>
    <col min="9168" max="9168" width="13.33203125" style="16" customWidth="1"/>
    <col min="9169" max="9204" width="9.33203125" style="16" customWidth="1"/>
    <col min="9205" max="9210" width="11.33203125" style="16" customWidth="1"/>
    <col min="9211" max="9211" width="10.6640625" style="16" customWidth="1"/>
    <col min="9212" max="9402" width="8.6640625" style="16"/>
    <col min="9403" max="9403" width="41" style="16" customWidth="1"/>
    <col min="9404" max="9410" width="9.33203125" style="16" customWidth="1"/>
    <col min="9411" max="9411" width="10.5546875" style="16" customWidth="1"/>
    <col min="9412" max="9422" width="9.33203125" style="16" customWidth="1"/>
    <col min="9423" max="9423" width="12.6640625" style="16" customWidth="1"/>
    <col min="9424" max="9424" width="13.33203125" style="16" customWidth="1"/>
    <col min="9425" max="9460" width="9.33203125" style="16" customWidth="1"/>
    <col min="9461" max="9466" width="11.33203125" style="16" customWidth="1"/>
    <col min="9467" max="9467" width="10.6640625" style="16" customWidth="1"/>
    <col min="9468" max="9658" width="8.6640625" style="16"/>
    <col min="9659" max="9659" width="41" style="16" customWidth="1"/>
    <col min="9660" max="9666" width="9.33203125" style="16" customWidth="1"/>
    <col min="9667" max="9667" width="10.5546875" style="16" customWidth="1"/>
    <col min="9668" max="9678" width="9.33203125" style="16" customWidth="1"/>
    <col min="9679" max="9679" width="12.6640625" style="16" customWidth="1"/>
    <col min="9680" max="9680" width="13.33203125" style="16" customWidth="1"/>
    <col min="9681" max="9716" width="9.33203125" style="16" customWidth="1"/>
    <col min="9717" max="9722" width="11.33203125" style="16" customWidth="1"/>
    <col min="9723" max="9723" width="10.6640625" style="16" customWidth="1"/>
    <col min="9724" max="9914" width="8.6640625" style="16"/>
    <col min="9915" max="9915" width="41" style="16" customWidth="1"/>
    <col min="9916" max="9922" width="9.33203125" style="16" customWidth="1"/>
    <col min="9923" max="9923" width="10.5546875" style="16" customWidth="1"/>
    <col min="9924" max="9934" width="9.33203125" style="16" customWidth="1"/>
    <col min="9935" max="9935" width="12.6640625" style="16" customWidth="1"/>
    <col min="9936" max="9936" width="13.33203125" style="16" customWidth="1"/>
    <col min="9937" max="9972" width="9.33203125" style="16" customWidth="1"/>
    <col min="9973" max="9978" width="11.33203125" style="16" customWidth="1"/>
    <col min="9979" max="9979" width="10.6640625" style="16" customWidth="1"/>
    <col min="9980" max="10170" width="8.6640625" style="16"/>
    <col min="10171" max="10171" width="41" style="16" customWidth="1"/>
    <col min="10172" max="10178" width="9.33203125" style="16" customWidth="1"/>
    <col min="10179" max="10179" width="10.5546875" style="16" customWidth="1"/>
    <col min="10180" max="10190" width="9.33203125" style="16" customWidth="1"/>
    <col min="10191" max="10191" width="12.6640625" style="16" customWidth="1"/>
    <col min="10192" max="10192" width="13.33203125" style="16" customWidth="1"/>
    <col min="10193" max="10228" width="9.33203125" style="16" customWidth="1"/>
    <col min="10229" max="10234" width="11.33203125" style="16" customWidth="1"/>
    <col min="10235" max="10235" width="10.6640625" style="16" customWidth="1"/>
    <col min="10236" max="10426" width="8.6640625" style="16"/>
    <col min="10427" max="10427" width="41" style="16" customWidth="1"/>
    <col min="10428" max="10434" width="9.33203125" style="16" customWidth="1"/>
    <col min="10435" max="10435" width="10.5546875" style="16" customWidth="1"/>
    <col min="10436" max="10446" width="9.33203125" style="16" customWidth="1"/>
    <col min="10447" max="10447" width="12.6640625" style="16" customWidth="1"/>
    <col min="10448" max="10448" width="13.33203125" style="16" customWidth="1"/>
    <col min="10449" max="10484" width="9.33203125" style="16" customWidth="1"/>
    <col min="10485" max="10490" width="11.33203125" style="16" customWidth="1"/>
    <col min="10491" max="10491" width="10.6640625" style="16" customWidth="1"/>
    <col min="10492" max="10682" width="8.6640625" style="16"/>
    <col min="10683" max="10683" width="41" style="16" customWidth="1"/>
    <col min="10684" max="10690" width="9.33203125" style="16" customWidth="1"/>
    <col min="10691" max="10691" width="10.5546875" style="16" customWidth="1"/>
    <col min="10692" max="10702" width="9.33203125" style="16" customWidth="1"/>
    <col min="10703" max="10703" width="12.6640625" style="16" customWidth="1"/>
    <col min="10704" max="10704" width="13.33203125" style="16" customWidth="1"/>
    <col min="10705" max="10740" width="9.33203125" style="16" customWidth="1"/>
    <col min="10741" max="10746" width="11.33203125" style="16" customWidth="1"/>
    <col min="10747" max="10747" width="10.6640625" style="16" customWidth="1"/>
    <col min="10748" max="10938" width="8.6640625" style="16"/>
    <col min="10939" max="10939" width="41" style="16" customWidth="1"/>
    <col min="10940" max="10946" width="9.33203125" style="16" customWidth="1"/>
    <col min="10947" max="10947" width="10.5546875" style="16" customWidth="1"/>
    <col min="10948" max="10958" width="9.33203125" style="16" customWidth="1"/>
    <col min="10959" max="10959" width="12.6640625" style="16" customWidth="1"/>
    <col min="10960" max="10960" width="13.33203125" style="16" customWidth="1"/>
    <col min="10961" max="10996" width="9.33203125" style="16" customWidth="1"/>
    <col min="10997" max="11002" width="11.33203125" style="16" customWidth="1"/>
    <col min="11003" max="11003" width="10.6640625" style="16" customWidth="1"/>
    <col min="11004" max="11194" width="8.6640625" style="16"/>
    <col min="11195" max="11195" width="41" style="16" customWidth="1"/>
    <col min="11196" max="11202" width="9.33203125" style="16" customWidth="1"/>
    <col min="11203" max="11203" width="10.5546875" style="16" customWidth="1"/>
    <col min="11204" max="11214" width="9.33203125" style="16" customWidth="1"/>
    <col min="11215" max="11215" width="12.6640625" style="16" customWidth="1"/>
    <col min="11216" max="11216" width="13.33203125" style="16" customWidth="1"/>
    <col min="11217" max="11252" width="9.33203125" style="16" customWidth="1"/>
    <col min="11253" max="11258" width="11.33203125" style="16" customWidth="1"/>
    <col min="11259" max="11259" width="10.6640625" style="16" customWidth="1"/>
    <col min="11260" max="11450" width="8.6640625" style="16"/>
    <col min="11451" max="11451" width="41" style="16" customWidth="1"/>
    <col min="11452" max="11458" width="9.33203125" style="16" customWidth="1"/>
    <col min="11459" max="11459" width="10.5546875" style="16" customWidth="1"/>
    <col min="11460" max="11470" width="9.33203125" style="16" customWidth="1"/>
    <col min="11471" max="11471" width="12.6640625" style="16" customWidth="1"/>
    <col min="11472" max="11472" width="13.33203125" style="16" customWidth="1"/>
    <col min="11473" max="11508" width="9.33203125" style="16" customWidth="1"/>
    <col min="11509" max="11514" width="11.33203125" style="16" customWidth="1"/>
    <col min="11515" max="11515" width="10.6640625" style="16" customWidth="1"/>
    <col min="11516" max="11706" width="8.6640625" style="16"/>
    <col min="11707" max="11707" width="41" style="16" customWidth="1"/>
    <col min="11708" max="11714" width="9.33203125" style="16" customWidth="1"/>
    <col min="11715" max="11715" width="10.5546875" style="16" customWidth="1"/>
    <col min="11716" max="11726" width="9.33203125" style="16" customWidth="1"/>
    <col min="11727" max="11727" width="12.6640625" style="16" customWidth="1"/>
    <col min="11728" max="11728" width="13.33203125" style="16" customWidth="1"/>
    <col min="11729" max="11764" width="9.33203125" style="16" customWidth="1"/>
    <col min="11765" max="11770" width="11.33203125" style="16" customWidth="1"/>
    <col min="11771" max="11771" width="10.6640625" style="16" customWidth="1"/>
    <col min="11772" max="11962" width="8.6640625" style="16"/>
    <col min="11963" max="11963" width="41" style="16" customWidth="1"/>
    <col min="11964" max="11970" width="9.33203125" style="16" customWidth="1"/>
    <col min="11971" max="11971" width="10.5546875" style="16" customWidth="1"/>
    <col min="11972" max="11982" width="9.33203125" style="16" customWidth="1"/>
    <col min="11983" max="11983" width="12.6640625" style="16" customWidth="1"/>
    <col min="11984" max="11984" width="13.33203125" style="16" customWidth="1"/>
    <col min="11985" max="12020" width="9.33203125" style="16" customWidth="1"/>
    <col min="12021" max="12026" width="11.33203125" style="16" customWidth="1"/>
    <col min="12027" max="12027" width="10.6640625" style="16" customWidth="1"/>
    <col min="12028" max="12218" width="8.6640625" style="16"/>
    <col min="12219" max="12219" width="41" style="16" customWidth="1"/>
    <col min="12220" max="12226" width="9.33203125" style="16" customWidth="1"/>
    <col min="12227" max="12227" width="10.5546875" style="16" customWidth="1"/>
    <col min="12228" max="12238" width="9.33203125" style="16" customWidth="1"/>
    <col min="12239" max="12239" width="12.6640625" style="16" customWidth="1"/>
    <col min="12240" max="12240" width="13.33203125" style="16" customWidth="1"/>
    <col min="12241" max="12276" width="9.33203125" style="16" customWidth="1"/>
    <col min="12277" max="12282" width="11.33203125" style="16" customWidth="1"/>
    <col min="12283" max="12283" width="10.6640625" style="16" customWidth="1"/>
    <col min="12284" max="12474" width="8.6640625" style="16"/>
    <col min="12475" max="12475" width="41" style="16" customWidth="1"/>
    <col min="12476" max="12482" width="9.33203125" style="16" customWidth="1"/>
    <col min="12483" max="12483" width="10.5546875" style="16" customWidth="1"/>
    <col min="12484" max="12494" width="9.33203125" style="16" customWidth="1"/>
    <col min="12495" max="12495" width="12.6640625" style="16" customWidth="1"/>
    <col min="12496" max="12496" width="13.33203125" style="16" customWidth="1"/>
    <col min="12497" max="12532" width="9.33203125" style="16" customWidth="1"/>
    <col min="12533" max="12538" width="11.33203125" style="16" customWidth="1"/>
    <col min="12539" max="12539" width="10.6640625" style="16" customWidth="1"/>
    <col min="12540" max="12730" width="8.6640625" style="16"/>
    <col min="12731" max="12731" width="41" style="16" customWidth="1"/>
    <col min="12732" max="12738" width="9.33203125" style="16" customWidth="1"/>
    <col min="12739" max="12739" width="10.5546875" style="16" customWidth="1"/>
    <col min="12740" max="12750" width="9.33203125" style="16" customWidth="1"/>
    <col min="12751" max="12751" width="12.6640625" style="16" customWidth="1"/>
    <col min="12752" max="12752" width="13.33203125" style="16" customWidth="1"/>
    <col min="12753" max="12788" width="9.33203125" style="16" customWidth="1"/>
    <col min="12789" max="12794" width="11.33203125" style="16" customWidth="1"/>
    <col min="12795" max="12795" width="10.6640625" style="16" customWidth="1"/>
    <col min="12796" max="12986" width="8.6640625" style="16"/>
    <col min="12987" max="12987" width="41" style="16" customWidth="1"/>
    <col min="12988" max="12994" width="9.33203125" style="16" customWidth="1"/>
    <col min="12995" max="12995" width="10.5546875" style="16" customWidth="1"/>
    <col min="12996" max="13006" width="9.33203125" style="16" customWidth="1"/>
    <col min="13007" max="13007" width="12.6640625" style="16" customWidth="1"/>
    <col min="13008" max="13008" width="13.33203125" style="16" customWidth="1"/>
    <col min="13009" max="13044" width="9.33203125" style="16" customWidth="1"/>
    <col min="13045" max="13050" width="11.33203125" style="16" customWidth="1"/>
    <col min="13051" max="13051" width="10.6640625" style="16" customWidth="1"/>
    <col min="13052" max="13242" width="8.6640625" style="16"/>
    <col min="13243" max="13243" width="41" style="16" customWidth="1"/>
    <col min="13244" max="13250" width="9.33203125" style="16" customWidth="1"/>
    <col min="13251" max="13251" width="10.5546875" style="16" customWidth="1"/>
    <col min="13252" max="13262" width="9.33203125" style="16" customWidth="1"/>
    <col min="13263" max="13263" width="12.6640625" style="16" customWidth="1"/>
    <col min="13264" max="13264" width="13.33203125" style="16" customWidth="1"/>
    <col min="13265" max="13300" width="9.33203125" style="16" customWidth="1"/>
    <col min="13301" max="13306" width="11.33203125" style="16" customWidth="1"/>
    <col min="13307" max="13307" width="10.6640625" style="16" customWidth="1"/>
    <col min="13308" max="13498" width="8.6640625" style="16"/>
    <col min="13499" max="13499" width="41" style="16" customWidth="1"/>
    <col min="13500" max="13506" width="9.33203125" style="16" customWidth="1"/>
    <col min="13507" max="13507" width="10.5546875" style="16" customWidth="1"/>
    <col min="13508" max="13518" width="9.33203125" style="16" customWidth="1"/>
    <col min="13519" max="13519" width="12.6640625" style="16" customWidth="1"/>
    <col min="13520" max="13520" width="13.33203125" style="16" customWidth="1"/>
    <col min="13521" max="13556" width="9.33203125" style="16" customWidth="1"/>
    <col min="13557" max="13562" width="11.33203125" style="16" customWidth="1"/>
    <col min="13563" max="13563" width="10.6640625" style="16" customWidth="1"/>
    <col min="13564" max="13754" width="8.6640625" style="16"/>
    <col min="13755" max="13755" width="41" style="16" customWidth="1"/>
    <col min="13756" max="13762" width="9.33203125" style="16" customWidth="1"/>
    <col min="13763" max="13763" width="10.5546875" style="16" customWidth="1"/>
    <col min="13764" max="13774" width="9.33203125" style="16" customWidth="1"/>
    <col min="13775" max="13775" width="12.6640625" style="16" customWidth="1"/>
    <col min="13776" max="13776" width="13.33203125" style="16" customWidth="1"/>
    <col min="13777" max="13812" width="9.33203125" style="16" customWidth="1"/>
    <col min="13813" max="13818" width="11.33203125" style="16" customWidth="1"/>
    <col min="13819" max="13819" width="10.6640625" style="16" customWidth="1"/>
    <col min="13820" max="14010" width="8.6640625" style="16"/>
    <col min="14011" max="14011" width="41" style="16" customWidth="1"/>
    <col min="14012" max="14018" width="9.33203125" style="16" customWidth="1"/>
    <col min="14019" max="14019" width="10.5546875" style="16" customWidth="1"/>
    <col min="14020" max="14030" width="9.33203125" style="16" customWidth="1"/>
    <col min="14031" max="14031" width="12.6640625" style="16" customWidth="1"/>
    <col min="14032" max="14032" width="13.33203125" style="16" customWidth="1"/>
    <col min="14033" max="14068" width="9.33203125" style="16" customWidth="1"/>
    <col min="14069" max="14074" width="11.33203125" style="16" customWidth="1"/>
    <col min="14075" max="14075" width="10.6640625" style="16" customWidth="1"/>
    <col min="14076" max="14266" width="8.6640625" style="16"/>
    <col min="14267" max="14267" width="41" style="16" customWidth="1"/>
    <col min="14268" max="14274" width="9.33203125" style="16" customWidth="1"/>
    <col min="14275" max="14275" width="10.5546875" style="16" customWidth="1"/>
    <col min="14276" max="14286" width="9.33203125" style="16" customWidth="1"/>
    <col min="14287" max="14287" width="12.6640625" style="16" customWidth="1"/>
    <col min="14288" max="14288" width="13.33203125" style="16" customWidth="1"/>
    <col min="14289" max="14324" width="9.33203125" style="16" customWidth="1"/>
    <col min="14325" max="14330" width="11.33203125" style="16" customWidth="1"/>
    <col min="14331" max="14331" width="10.6640625" style="16" customWidth="1"/>
    <col min="14332" max="14522" width="8.6640625" style="16"/>
    <col min="14523" max="14523" width="41" style="16" customWidth="1"/>
    <col min="14524" max="14530" width="9.33203125" style="16" customWidth="1"/>
    <col min="14531" max="14531" width="10.5546875" style="16" customWidth="1"/>
    <col min="14532" max="14542" width="9.33203125" style="16" customWidth="1"/>
    <col min="14543" max="14543" width="12.6640625" style="16" customWidth="1"/>
    <col min="14544" max="14544" width="13.33203125" style="16" customWidth="1"/>
    <col min="14545" max="14580" width="9.33203125" style="16" customWidth="1"/>
    <col min="14581" max="14586" width="11.33203125" style="16" customWidth="1"/>
    <col min="14587" max="14587" width="10.6640625" style="16" customWidth="1"/>
    <col min="14588" max="14778" width="8.6640625" style="16"/>
    <col min="14779" max="14779" width="41" style="16" customWidth="1"/>
    <col min="14780" max="14786" width="9.33203125" style="16" customWidth="1"/>
    <col min="14787" max="14787" width="10.5546875" style="16" customWidth="1"/>
    <col min="14788" max="14798" width="9.33203125" style="16" customWidth="1"/>
    <col min="14799" max="14799" width="12.6640625" style="16" customWidth="1"/>
    <col min="14800" max="14800" width="13.33203125" style="16" customWidth="1"/>
    <col min="14801" max="14836" width="9.33203125" style="16" customWidth="1"/>
    <col min="14837" max="14842" width="11.33203125" style="16" customWidth="1"/>
    <col min="14843" max="14843" width="10.6640625" style="16" customWidth="1"/>
    <col min="14844" max="15034" width="8.6640625" style="16"/>
    <col min="15035" max="15035" width="41" style="16" customWidth="1"/>
    <col min="15036" max="15042" width="9.33203125" style="16" customWidth="1"/>
    <col min="15043" max="15043" width="10.5546875" style="16" customWidth="1"/>
    <col min="15044" max="15054" width="9.33203125" style="16" customWidth="1"/>
    <col min="15055" max="15055" width="12.6640625" style="16" customWidth="1"/>
    <col min="15056" max="15056" width="13.33203125" style="16" customWidth="1"/>
    <col min="15057" max="15092" width="9.33203125" style="16" customWidth="1"/>
    <col min="15093" max="15098" width="11.33203125" style="16" customWidth="1"/>
    <col min="15099" max="15099" width="10.6640625" style="16" customWidth="1"/>
    <col min="15100" max="15290" width="8.6640625" style="16"/>
    <col min="15291" max="15291" width="41" style="16" customWidth="1"/>
    <col min="15292" max="15298" width="9.33203125" style="16" customWidth="1"/>
    <col min="15299" max="15299" width="10.5546875" style="16" customWidth="1"/>
    <col min="15300" max="15310" width="9.33203125" style="16" customWidth="1"/>
    <col min="15311" max="15311" width="12.6640625" style="16" customWidth="1"/>
    <col min="15312" max="15312" width="13.33203125" style="16" customWidth="1"/>
    <col min="15313" max="15348" width="9.33203125" style="16" customWidth="1"/>
    <col min="15349" max="15354" width="11.33203125" style="16" customWidth="1"/>
    <col min="15355" max="15355" width="10.6640625" style="16" customWidth="1"/>
    <col min="15356" max="15546" width="8.6640625" style="16"/>
    <col min="15547" max="15547" width="41" style="16" customWidth="1"/>
    <col min="15548" max="15554" width="9.33203125" style="16" customWidth="1"/>
    <col min="15555" max="15555" width="10.5546875" style="16" customWidth="1"/>
    <col min="15556" max="15566" width="9.33203125" style="16" customWidth="1"/>
    <col min="15567" max="15567" width="12.6640625" style="16" customWidth="1"/>
    <col min="15568" max="15568" width="13.33203125" style="16" customWidth="1"/>
    <col min="15569" max="15604" width="9.33203125" style="16" customWidth="1"/>
    <col min="15605" max="15610" width="11.33203125" style="16" customWidth="1"/>
    <col min="15611" max="15611" width="10.6640625" style="16" customWidth="1"/>
    <col min="15612" max="15802" width="8.6640625" style="16"/>
    <col min="15803" max="15803" width="41" style="16" customWidth="1"/>
    <col min="15804" max="15810" width="9.33203125" style="16" customWidth="1"/>
    <col min="15811" max="15811" width="10.5546875" style="16" customWidth="1"/>
    <col min="15812" max="15822" width="9.33203125" style="16" customWidth="1"/>
    <col min="15823" max="15823" width="12.6640625" style="16" customWidth="1"/>
    <col min="15824" max="15824" width="13.33203125" style="16" customWidth="1"/>
    <col min="15825" max="15860" width="9.33203125" style="16" customWidth="1"/>
    <col min="15861" max="15866" width="11.33203125" style="16" customWidth="1"/>
    <col min="15867" max="15867" width="10.6640625" style="16" customWidth="1"/>
    <col min="15868" max="16058" width="8.6640625" style="16"/>
    <col min="16059" max="16059" width="41" style="16" customWidth="1"/>
    <col min="16060" max="16066" width="9.33203125" style="16" customWidth="1"/>
    <col min="16067" max="16067" width="10.5546875" style="16" customWidth="1"/>
    <col min="16068" max="16078" width="9.33203125" style="16" customWidth="1"/>
    <col min="16079" max="16079" width="12.6640625" style="16" customWidth="1"/>
    <col min="16080" max="16080" width="13.33203125" style="16" customWidth="1"/>
    <col min="16081" max="16116" width="9.33203125" style="16" customWidth="1"/>
    <col min="16117" max="16122" width="11.33203125" style="16" customWidth="1"/>
    <col min="16123" max="16123" width="10.6640625" style="16" customWidth="1"/>
    <col min="16124" max="16383" width="8.6640625" style="16"/>
    <col min="16384" max="16384" width="9.33203125" style="16" customWidth="1"/>
  </cols>
  <sheetData>
    <row r="1" spans="1:23" s="23" customFormat="1" ht="17.399999999999999" x14ac:dyDescent="0.3">
      <c r="A1" s="198" t="s">
        <v>86</v>
      </c>
      <c r="B1" s="109"/>
      <c r="C1" s="171" t="s">
        <v>87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7"/>
    </row>
    <row r="2" spans="1:23" ht="17.399999999999999" x14ac:dyDescent="0.3">
      <c r="A2" s="208"/>
      <c r="B2" s="110"/>
      <c r="C2" s="171" t="s">
        <v>106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</row>
    <row r="3" spans="1:23" ht="24.75" customHeight="1" x14ac:dyDescent="0.25">
      <c r="A3" s="34" t="s">
        <v>85</v>
      </c>
      <c r="B3" s="34" t="s">
        <v>187</v>
      </c>
      <c r="C3" s="13">
        <v>2002</v>
      </c>
      <c r="D3" s="20">
        <v>2003</v>
      </c>
      <c r="E3" s="20">
        <v>2004</v>
      </c>
      <c r="F3" s="20">
        <v>2005</v>
      </c>
      <c r="G3" s="20">
        <v>2006</v>
      </c>
      <c r="H3" s="20">
        <v>2007</v>
      </c>
      <c r="I3" s="20">
        <v>2008</v>
      </c>
      <c r="J3" s="20">
        <v>2009</v>
      </c>
      <c r="K3" s="20">
        <v>2010</v>
      </c>
      <c r="L3" s="20">
        <v>2011</v>
      </c>
      <c r="M3" s="34">
        <v>2012</v>
      </c>
      <c r="N3" s="34">
        <v>2013</v>
      </c>
      <c r="O3" s="34">
        <v>2014</v>
      </c>
      <c r="P3" s="34">
        <v>2015</v>
      </c>
      <c r="Q3" s="34">
        <v>2016</v>
      </c>
      <c r="R3" s="34">
        <v>2017</v>
      </c>
      <c r="S3" s="34">
        <v>2018</v>
      </c>
      <c r="T3" s="120">
        <v>2019</v>
      </c>
      <c r="U3" s="120">
        <v>2020</v>
      </c>
      <c r="V3" s="120">
        <v>2021</v>
      </c>
      <c r="W3" s="120">
        <v>2022</v>
      </c>
    </row>
    <row r="4" spans="1:23" ht="26.4" x14ac:dyDescent="0.25">
      <c r="A4" s="17" t="s">
        <v>157</v>
      </c>
      <c r="B4" s="14" t="s">
        <v>188</v>
      </c>
      <c r="C4" s="14">
        <v>776</v>
      </c>
      <c r="D4" s="14">
        <v>408</v>
      </c>
      <c r="E4" s="37">
        <v>238.05</v>
      </c>
      <c r="F4" s="14">
        <v>148</v>
      </c>
      <c r="G4" s="14">
        <v>245</v>
      </c>
      <c r="H4" s="14">
        <v>193</v>
      </c>
      <c r="I4" s="14">
        <v>51</v>
      </c>
      <c r="J4" s="14">
        <v>35</v>
      </c>
      <c r="K4" s="14">
        <v>333</v>
      </c>
      <c r="L4" s="14">
        <v>234</v>
      </c>
      <c r="M4" s="14">
        <v>110</v>
      </c>
      <c r="N4" s="14">
        <v>1909</v>
      </c>
      <c r="O4" s="14">
        <v>501</v>
      </c>
      <c r="P4" s="19">
        <v>1366</v>
      </c>
      <c r="Q4" s="19">
        <v>2013</v>
      </c>
      <c r="R4" s="19">
        <v>1506</v>
      </c>
      <c r="S4" s="19">
        <v>1293</v>
      </c>
      <c r="T4" s="121">
        <v>1534</v>
      </c>
      <c r="U4" s="121">
        <v>930</v>
      </c>
      <c r="V4" s="121">
        <v>1130</v>
      </c>
      <c r="W4" s="121">
        <v>1305</v>
      </c>
    </row>
    <row r="5" spans="1:23" ht="26.4" x14ac:dyDescent="0.25">
      <c r="A5" s="17" t="s">
        <v>158</v>
      </c>
      <c r="B5" s="111" t="s">
        <v>189</v>
      </c>
      <c r="C5" s="14">
        <v>706</v>
      </c>
      <c r="D5" s="14">
        <v>209</v>
      </c>
      <c r="E5" s="14">
        <v>260.67380050000003</v>
      </c>
      <c r="F5" s="14">
        <v>93</v>
      </c>
      <c r="G5" s="14">
        <v>257</v>
      </c>
      <c r="H5" s="14">
        <v>45</v>
      </c>
      <c r="I5" s="14">
        <v>163</v>
      </c>
      <c r="J5" s="14">
        <v>292</v>
      </c>
      <c r="K5" s="14">
        <v>66</v>
      </c>
      <c r="L5" s="14">
        <v>55</v>
      </c>
      <c r="M5" s="14">
        <v>33</v>
      </c>
      <c r="N5" s="14">
        <v>580</v>
      </c>
      <c r="O5" s="14">
        <v>1127</v>
      </c>
      <c r="P5" s="19">
        <v>444</v>
      </c>
      <c r="Q5" s="19">
        <v>876</v>
      </c>
      <c r="R5" s="19">
        <v>670</v>
      </c>
      <c r="S5" s="19">
        <v>188</v>
      </c>
      <c r="T5" s="121">
        <v>683</v>
      </c>
      <c r="U5" s="121">
        <v>818</v>
      </c>
      <c r="V5" s="121">
        <v>983</v>
      </c>
      <c r="W5" s="121">
        <v>894</v>
      </c>
    </row>
    <row r="6" spans="1:23" ht="26.4" x14ac:dyDescent="0.25">
      <c r="A6" s="17" t="s">
        <v>159</v>
      </c>
      <c r="B6" s="111" t="s">
        <v>190</v>
      </c>
      <c r="C6" s="14">
        <v>307</v>
      </c>
      <c r="D6" s="14">
        <v>210</v>
      </c>
      <c r="E6" s="14">
        <v>144.9</v>
      </c>
      <c r="F6" s="14">
        <v>51</v>
      </c>
      <c r="G6" s="14">
        <v>76</v>
      </c>
      <c r="H6" s="14">
        <v>63</v>
      </c>
      <c r="I6" s="14">
        <v>80</v>
      </c>
      <c r="J6" s="14">
        <v>71</v>
      </c>
      <c r="K6" s="14">
        <v>98</v>
      </c>
      <c r="L6" s="14">
        <v>53</v>
      </c>
      <c r="M6" s="14">
        <v>94</v>
      </c>
      <c r="N6" s="14">
        <v>773</v>
      </c>
      <c r="O6" s="14">
        <v>637</v>
      </c>
      <c r="P6" s="19">
        <v>1497</v>
      </c>
      <c r="Q6" s="19">
        <v>1174</v>
      </c>
      <c r="R6" s="19">
        <v>1279</v>
      </c>
      <c r="S6" s="19">
        <v>820</v>
      </c>
      <c r="T6" s="121">
        <v>741</v>
      </c>
      <c r="U6" s="121">
        <v>403</v>
      </c>
      <c r="V6" s="121">
        <v>436</v>
      </c>
      <c r="W6" s="121">
        <v>602</v>
      </c>
    </row>
    <row r="7" spans="1:23" ht="26.4" x14ac:dyDescent="0.25">
      <c r="A7" s="17" t="s">
        <v>160</v>
      </c>
      <c r="B7" s="111" t="s">
        <v>191</v>
      </c>
      <c r="C7" s="14">
        <v>868</v>
      </c>
      <c r="D7" s="14">
        <v>763</v>
      </c>
      <c r="E7" s="14">
        <v>515.20000000000005</v>
      </c>
      <c r="F7" s="14">
        <v>336</v>
      </c>
      <c r="G7" s="14">
        <v>373</v>
      </c>
      <c r="H7" s="14">
        <v>348</v>
      </c>
      <c r="I7" s="14">
        <v>542</v>
      </c>
      <c r="J7" s="14">
        <v>572</v>
      </c>
      <c r="K7" s="14">
        <v>489</v>
      </c>
      <c r="L7" s="14">
        <v>122</v>
      </c>
      <c r="M7" s="14">
        <v>297</v>
      </c>
      <c r="N7" s="14">
        <v>873</v>
      </c>
      <c r="O7" s="14">
        <v>1209</v>
      </c>
      <c r="P7" s="19">
        <v>2002</v>
      </c>
      <c r="Q7" s="19">
        <v>2341</v>
      </c>
      <c r="R7" s="19">
        <v>2480</v>
      </c>
      <c r="S7" s="19">
        <v>1768</v>
      </c>
      <c r="T7" s="121">
        <v>2006</v>
      </c>
      <c r="U7" s="121">
        <v>1698</v>
      </c>
      <c r="V7" s="121">
        <v>1962</v>
      </c>
      <c r="W7" s="121">
        <v>1825</v>
      </c>
    </row>
    <row r="8" spans="1:23" x14ac:dyDescent="0.25">
      <c r="A8" s="25" t="s">
        <v>161</v>
      </c>
      <c r="B8" s="112" t="s">
        <v>192</v>
      </c>
      <c r="C8" s="14">
        <v>235</v>
      </c>
      <c r="D8" s="14">
        <v>11</v>
      </c>
      <c r="E8" s="14">
        <v>6.5843015400000002</v>
      </c>
      <c r="F8" s="14">
        <v>106</v>
      </c>
      <c r="G8" s="14">
        <v>0</v>
      </c>
      <c r="H8" s="14">
        <v>15</v>
      </c>
      <c r="I8" s="14">
        <v>30</v>
      </c>
      <c r="J8" s="14">
        <v>33</v>
      </c>
      <c r="K8" s="14">
        <v>33</v>
      </c>
      <c r="L8" s="14">
        <v>58</v>
      </c>
      <c r="M8" s="14">
        <v>22</v>
      </c>
      <c r="N8" s="14">
        <v>158</v>
      </c>
      <c r="O8" s="14">
        <v>789</v>
      </c>
      <c r="P8" s="19">
        <v>376</v>
      </c>
      <c r="Q8" s="19">
        <v>308</v>
      </c>
      <c r="R8" s="19">
        <v>284</v>
      </c>
      <c r="S8" s="19">
        <v>227</v>
      </c>
      <c r="T8" s="121">
        <v>630</v>
      </c>
      <c r="U8" s="121">
        <v>943</v>
      </c>
      <c r="V8" s="121">
        <v>645</v>
      </c>
      <c r="W8" s="121">
        <v>928</v>
      </c>
    </row>
    <row r="9" spans="1:23" ht="16.5" customHeight="1" x14ac:dyDescent="0.25">
      <c r="A9" s="25" t="s">
        <v>112</v>
      </c>
      <c r="B9" s="112" t="s">
        <v>193</v>
      </c>
      <c r="C9" s="14">
        <v>395</v>
      </c>
      <c r="D9" s="14">
        <v>180</v>
      </c>
      <c r="E9" s="14">
        <v>296.36699404000001</v>
      </c>
      <c r="F9" s="14">
        <v>96</v>
      </c>
      <c r="G9" s="14">
        <v>105</v>
      </c>
      <c r="H9" s="14">
        <v>23</v>
      </c>
      <c r="I9" s="14">
        <v>144</v>
      </c>
      <c r="J9" s="14">
        <v>96</v>
      </c>
      <c r="K9" s="14">
        <v>148</v>
      </c>
      <c r="L9" s="14">
        <v>119</v>
      </c>
      <c r="M9" s="14">
        <v>291</v>
      </c>
      <c r="N9" s="14">
        <v>623</v>
      </c>
      <c r="O9" s="14">
        <v>1238</v>
      </c>
      <c r="P9" s="19">
        <v>822</v>
      </c>
      <c r="Q9" s="19">
        <v>647</v>
      </c>
      <c r="R9" s="19">
        <v>484</v>
      </c>
      <c r="S9" s="19">
        <v>725</v>
      </c>
      <c r="T9" s="121">
        <v>836</v>
      </c>
      <c r="U9" s="121">
        <v>1076</v>
      </c>
      <c r="V9" s="121">
        <v>1383</v>
      </c>
      <c r="W9" s="121">
        <v>840</v>
      </c>
    </row>
    <row r="10" spans="1:23" ht="26.4" x14ac:dyDescent="0.25">
      <c r="A10" s="25" t="s">
        <v>162</v>
      </c>
      <c r="B10" s="112" t="s">
        <v>194</v>
      </c>
      <c r="C10" s="14">
        <v>78</v>
      </c>
      <c r="D10" s="14">
        <v>29</v>
      </c>
      <c r="E10" s="14">
        <v>76</v>
      </c>
      <c r="F10" s="14">
        <v>41</v>
      </c>
      <c r="G10" s="14">
        <v>146</v>
      </c>
      <c r="H10" s="14">
        <v>38</v>
      </c>
      <c r="I10" s="14">
        <v>37</v>
      </c>
      <c r="J10" s="14">
        <v>8</v>
      </c>
      <c r="K10" s="14">
        <v>12</v>
      </c>
      <c r="L10" s="14">
        <v>94</v>
      </c>
      <c r="M10" s="14">
        <v>182</v>
      </c>
      <c r="N10" s="14">
        <v>491</v>
      </c>
      <c r="O10" s="14">
        <v>873</v>
      </c>
      <c r="P10" s="19">
        <v>766</v>
      </c>
      <c r="Q10" s="19">
        <v>727</v>
      </c>
      <c r="R10" s="19">
        <v>566</v>
      </c>
      <c r="S10" s="19">
        <v>731</v>
      </c>
      <c r="T10" s="121">
        <v>741</v>
      </c>
      <c r="U10" s="121">
        <v>617</v>
      </c>
      <c r="V10" s="121">
        <v>656</v>
      </c>
      <c r="W10" s="121">
        <v>821</v>
      </c>
    </row>
    <row r="11" spans="1:23" x14ac:dyDescent="0.25">
      <c r="A11" s="1" t="s">
        <v>113</v>
      </c>
      <c r="B11" s="113" t="s">
        <v>195</v>
      </c>
      <c r="C11" s="14">
        <v>226</v>
      </c>
      <c r="D11" s="19">
        <v>127</v>
      </c>
      <c r="E11" s="19">
        <v>96.165665699999977</v>
      </c>
      <c r="F11" s="19">
        <v>96</v>
      </c>
      <c r="G11" s="14">
        <v>97</v>
      </c>
      <c r="H11" s="19">
        <v>87</v>
      </c>
      <c r="I11" s="19">
        <v>71</v>
      </c>
      <c r="J11" s="14">
        <v>85</v>
      </c>
      <c r="K11" s="14">
        <v>85</v>
      </c>
      <c r="L11" s="14">
        <v>163</v>
      </c>
      <c r="M11" s="19">
        <v>326</v>
      </c>
      <c r="N11" s="19">
        <v>1317</v>
      </c>
      <c r="O11" s="19">
        <v>1747</v>
      </c>
      <c r="P11" s="19">
        <v>586</v>
      </c>
      <c r="Q11" s="19">
        <v>676</v>
      </c>
      <c r="R11" s="19">
        <v>912</v>
      </c>
      <c r="S11" s="19">
        <v>729</v>
      </c>
      <c r="T11" s="121">
        <v>975</v>
      </c>
      <c r="U11" s="121">
        <v>1047</v>
      </c>
      <c r="V11" s="121">
        <v>1396</v>
      </c>
      <c r="W11" s="121">
        <v>907</v>
      </c>
    </row>
    <row r="12" spans="1:23" ht="39.6" x14ac:dyDescent="0.25">
      <c r="A12" s="25" t="s">
        <v>144</v>
      </c>
      <c r="B12" s="112" t="s">
        <v>196</v>
      </c>
      <c r="C12" s="14">
        <v>49</v>
      </c>
      <c r="D12" s="19">
        <v>7</v>
      </c>
      <c r="E12" s="19">
        <v>7</v>
      </c>
      <c r="F12" s="19">
        <v>10</v>
      </c>
      <c r="G12" s="14">
        <v>23</v>
      </c>
      <c r="H12" s="19">
        <v>15</v>
      </c>
      <c r="I12" s="19">
        <v>23</v>
      </c>
      <c r="J12" s="14">
        <v>43</v>
      </c>
      <c r="K12" s="14">
        <v>37</v>
      </c>
      <c r="L12" s="14">
        <v>98</v>
      </c>
      <c r="M12" s="19">
        <v>196</v>
      </c>
      <c r="N12" s="19">
        <v>1070</v>
      </c>
      <c r="O12" s="19">
        <v>1520</v>
      </c>
      <c r="P12" s="19">
        <v>479</v>
      </c>
      <c r="Q12" s="19">
        <v>625</v>
      </c>
      <c r="R12" s="19">
        <v>1027</v>
      </c>
      <c r="S12" s="19">
        <v>644</v>
      </c>
      <c r="T12" s="121">
        <v>431</v>
      </c>
      <c r="U12" s="121">
        <v>410</v>
      </c>
      <c r="V12" s="121">
        <v>612</v>
      </c>
      <c r="W12" s="121">
        <v>439</v>
      </c>
    </row>
    <row r="13" spans="1:23" x14ac:dyDescent="0.25">
      <c r="A13" s="1" t="s">
        <v>163</v>
      </c>
      <c r="B13" s="113" t="s">
        <v>197</v>
      </c>
      <c r="C13" s="14">
        <v>185</v>
      </c>
      <c r="D13" s="19">
        <v>107</v>
      </c>
      <c r="E13" s="19">
        <v>35.59300416</v>
      </c>
      <c r="F13" s="19">
        <v>10</v>
      </c>
      <c r="G13" s="14">
        <v>87</v>
      </c>
      <c r="H13" s="19">
        <v>66</v>
      </c>
      <c r="I13" s="19">
        <v>30</v>
      </c>
      <c r="J13" s="14">
        <v>12</v>
      </c>
      <c r="K13" s="14">
        <v>0</v>
      </c>
      <c r="L13" s="14">
        <v>7</v>
      </c>
      <c r="M13" s="19">
        <v>4</v>
      </c>
      <c r="N13" s="19">
        <v>358</v>
      </c>
      <c r="O13" s="19">
        <v>1797</v>
      </c>
      <c r="P13" s="19">
        <v>299</v>
      </c>
      <c r="Q13" s="19">
        <v>349</v>
      </c>
      <c r="R13" s="19">
        <v>194</v>
      </c>
      <c r="S13" s="19">
        <v>355</v>
      </c>
      <c r="T13" s="121">
        <v>177</v>
      </c>
      <c r="U13" s="121">
        <v>165</v>
      </c>
      <c r="V13" s="121">
        <v>179</v>
      </c>
      <c r="W13" s="121">
        <v>182</v>
      </c>
    </row>
    <row r="14" spans="1:23" x14ac:dyDescent="0.25">
      <c r="A14" s="1" t="s">
        <v>145</v>
      </c>
      <c r="B14" s="113" t="s">
        <v>198</v>
      </c>
      <c r="C14" s="14">
        <v>19</v>
      </c>
      <c r="D14" s="19">
        <v>10</v>
      </c>
      <c r="E14" s="19">
        <v>18.424948560000001</v>
      </c>
      <c r="F14" s="19">
        <v>12</v>
      </c>
      <c r="G14" s="14">
        <v>0</v>
      </c>
      <c r="H14" s="19">
        <v>0</v>
      </c>
      <c r="I14" s="19">
        <v>0</v>
      </c>
      <c r="J14" s="14">
        <v>19</v>
      </c>
      <c r="K14" s="14">
        <v>167</v>
      </c>
      <c r="L14" s="14">
        <v>223</v>
      </c>
      <c r="M14" s="19">
        <v>321</v>
      </c>
      <c r="N14" s="19">
        <v>399</v>
      </c>
      <c r="O14" s="19">
        <v>165</v>
      </c>
      <c r="P14" s="2">
        <v>118</v>
      </c>
      <c r="Q14" s="19">
        <v>84</v>
      </c>
      <c r="R14" s="19">
        <v>31</v>
      </c>
      <c r="S14" s="19">
        <v>51</v>
      </c>
      <c r="T14" s="121">
        <v>241</v>
      </c>
      <c r="U14" s="121">
        <v>66</v>
      </c>
      <c r="V14" s="121">
        <v>156</v>
      </c>
      <c r="W14" s="121">
        <v>304</v>
      </c>
    </row>
    <row r="15" spans="1:23" x14ac:dyDescent="0.25">
      <c r="A15" s="1" t="s">
        <v>114</v>
      </c>
      <c r="B15" s="113" t="s">
        <v>199</v>
      </c>
      <c r="C15" s="14">
        <v>184</v>
      </c>
      <c r="D15" s="19">
        <v>205</v>
      </c>
      <c r="E15" s="19">
        <v>148.41593547999997</v>
      </c>
      <c r="F15" s="19">
        <v>223</v>
      </c>
      <c r="G15" s="14">
        <v>74</v>
      </c>
      <c r="H15" s="19">
        <v>198</v>
      </c>
      <c r="I15" s="19">
        <v>133</v>
      </c>
      <c r="J15" s="14">
        <v>156</v>
      </c>
      <c r="K15" s="14">
        <v>140</v>
      </c>
      <c r="L15" s="14">
        <v>151</v>
      </c>
      <c r="M15" s="19">
        <v>192</v>
      </c>
      <c r="N15" s="19">
        <v>165</v>
      </c>
      <c r="O15" s="19">
        <v>346</v>
      </c>
      <c r="P15" s="19">
        <v>272</v>
      </c>
      <c r="Q15" s="19">
        <v>169</v>
      </c>
      <c r="R15" s="19">
        <v>124</v>
      </c>
      <c r="S15" s="19">
        <v>112</v>
      </c>
      <c r="T15" s="121">
        <v>202</v>
      </c>
      <c r="U15" s="121">
        <v>197</v>
      </c>
      <c r="V15" s="121">
        <v>190</v>
      </c>
      <c r="W15" s="121">
        <v>211</v>
      </c>
    </row>
    <row r="16" spans="1:23" x14ac:dyDescent="0.25">
      <c r="A16" s="1" t="s">
        <v>115</v>
      </c>
      <c r="B16" s="113" t="s">
        <v>200</v>
      </c>
      <c r="C16" s="14">
        <v>32</v>
      </c>
      <c r="D16" s="19">
        <v>43</v>
      </c>
      <c r="E16" s="19">
        <v>44</v>
      </c>
      <c r="F16" s="19">
        <v>3</v>
      </c>
      <c r="G16" s="14">
        <v>93</v>
      </c>
      <c r="H16" s="19">
        <v>16</v>
      </c>
      <c r="I16" s="19">
        <v>15</v>
      </c>
      <c r="J16" s="14">
        <v>19</v>
      </c>
      <c r="K16" s="14">
        <v>64</v>
      </c>
      <c r="L16" s="14">
        <v>29</v>
      </c>
      <c r="M16" s="19">
        <v>62</v>
      </c>
      <c r="N16" s="19">
        <v>27</v>
      </c>
      <c r="O16" s="19">
        <v>115</v>
      </c>
      <c r="P16" s="19">
        <v>143</v>
      </c>
      <c r="Q16" s="19">
        <v>23</v>
      </c>
      <c r="R16" s="19">
        <v>29</v>
      </c>
      <c r="S16" s="19">
        <v>16</v>
      </c>
      <c r="T16" s="121">
        <v>10</v>
      </c>
      <c r="U16" s="121">
        <v>11</v>
      </c>
      <c r="V16" s="121">
        <v>0</v>
      </c>
      <c r="W16" s="121">
        <v>36</v>
      </c>
    </row>
    <row r="17" spans="1:23" x14ac:dyDescent="0.25">
      <c r="A17" s="1" t="s">
        <v>116</v>
      </c>
      <c r="B17" s="113" t="s">
        <v>201</v>
      </c>
      <c r="C17" s="14">
        <v>1094</v>
      </c>
      <c r="D17" s="19">
        <v>487</v>
      </c>
      <c r="E17" s="19">
        <v>683.32318279999981</v>
      </c>
      <c r="F17" s="19">
        <v>478</v>
      </c>
      <c r="G17" s="14">
        <v>567</v>
      </c>
      <c r="H17" s="19">
        <v>92</v>
      </c>
      <c r="I17" s="19">
        <v>197</v>
      </c>
      <c r="J17" s="14">
        <v>76</v>
      </c>
      <c r="K17" s="14">
        <v>248</v>
      </c>
      <c r="L17" s="14">
        <v>243</v>
      </c>
      <c r="M17" s="19">
        <v>505</v>
      </c>
      <c r="N17" s="19">
        <v>3117</v>
      </c>
      <c r="O17" s="19">
        <v>1383</v>
      </c>
      <c r="P17" s="2">
        <v>1663</v>
      </c>
      <c r="Q17" s="19">
        <v>2080</v>
      </c>
      <c r="R17" s="19">
        <v>1620</v>
      </c>
      <c r="S17" s="19">
        <v>1388</v>
      </c>
      <c r="T17" s="121">
        <v>1903</v>
      </c>
      <c r="U17" s="121">
        <v>2825</v>
      </c>
      <c r="V17" s="121">
        <v>2642</v>
      </c>
      <c r="W17" s="121">
        <v>2551</v>
      </c>
    </row>
    <row r="18" spans="1:23" x14ac:dyDescent="0.25">
      <c r="A18" s="1" t="s">
        <v>164</v>
      </c>
      <c r="B18" s="113" t="s">
        <v>202</v>
      </c>
      <c r="C18" s="14">
        <v>277</v>
      </c>
      <c r="D18" s="19">
        <v>205</v>
      </c>
      <c r="E18" s="19">
        <v>264.5</v>
      </c>
      <c r="F18" s="19">
        <v>219</v>
      </c>
      <c r="G18" s="14">
        <v>16</v>
      </c>
      <c r="H18" s="19">
        <v>154</v>
      </c>
      <c r="I18" s="19">
        <v>115</v>
      </c>
      <c r="J18" s="14">
        <v>146</v>
      </c>
      <c r="K18" s="14">
        <v>141</v>
      </c>
      <c r="L18" s="14">
        <v>162</v>
      </c>
      <c r="M18" s="19">
        <v>1</v>
      </c>
      <c r="N18" s="19">
        <v>176</v>
      </c>
      <c r="O18" s="19">
        <v>74</v>
      </c>
      <c r="P18" s="2">
        <v>183</v>
      </c>
      <c r="Q18" s="19">
        <v>278</v>
      </c>
      <c r="R18" s="19">
        <v>123</v>
      </c>
      <c r="S18" s="19">
        <v>201</v>
      </c>
      <c r="T18" s="121">
        <v>311</v>
      </c>
      <c r="U18" s="121">
        <v>406</v>
      </c>
      <c r="V18" s="121">
        <v>151</v>
      </c>
      <c r="W18" s="121">
        <v>288</v>
      </c>
    </row>
    <row r="19" spans="1:23" ht="39.6" x14ac:dyDescent="0.25">
      <c r="A19" s="25" t="s">
        <v>165</v>
      </c>
      <c r="B19" s="112" t="s">
        <v>203</v>
      </c>
      <c r="C19" s="14">
        <v>158</v>
      </c>
      <c r="D19" s="19">
        <v>116</v>
      </c>
      <c r="E19" s="19">
        <v>73.251918000000003</v>
      </c>
      <c r="F19" s="19">
        <v>269</v>
      </c>
      <c r="G19" s="14">
        <v>78</v>
      </c>
      <c r="H19" s="19">
        <v>72</v>
      </c>
      <c r="I19" s="19">
        <v>75</v>
      </c>
      <c r="J19" s="14">
        <v>1</v>
      </c>
      <c r="K19" s="14">
        <v>82</v>
      </c>
      <c r="L19" s="14">
        <v>31</v>
      </c>
      <c r="M19" s="19">
        <v>91</v>
      </c>
      <c r="N19" s="19">
        <v>132</v>
      </c>
      <c r="O19" s="19">
        <v>331</v>
      </c>
      <c r="P19" s="2">
        <v>100</v>
      </c>
      <c r="Q19" s="19">
        <v>152</v>
      </c>
      <c r="R19" s="19">
        <v>205</v>
      </c>
      <c r="S19" s="19">
        <v>191</v>
      </c>
      <c r="T19" s="121">
        <v>196</v>
      </c>
      <c r="U19" s="121">
        <v>334</v>
      </c>
      <c r="V19" s="121">
        <v>144</v>
      </c>
      <c r="W19" s="121">
        <v>190</v>
      </c>
    </row>
    <row r="20" spans="1:23" x14ac:dyDescent="0.25">
      <c r="A20" s="1" t="s">
        <v>166</v>
      </c>
      <c r="B20" s="113" t="s">
        <v>204</v>
      </c>
      <c r="C20" s="14">
        <v>390</v>
      </c>
      <c r="D20" s="19">
        <v>248</v>
      </c>
      <c r="E20" s="19">
        <v>54.814541620000007</v>
      </c>
      <c r="F20" s="19">
        <v>53</v>
      </c>
      <c r="G20" s="14">
        <v>6</v>
      </c>
      <c r="H20" s="19">
        <v>35</v>
      </c>
      <c r="I20" s="19">
        <v>59</v>
      </c>
      <c r="J20" s="14">
        <v>121</v>
      </c>
      <c r="K20" s="14">
        <v>265</v>
      </c>
      <c r="L20" s="14">
        <v>268</v>
      </c>
      <c r="M20" s="19">
        <v>274</v>
      </c>
      <c r="N20" s="19">
        <v>630</v>
      </c>
      <c r="O20" s="19">
        <v>2510</v>
      </c>
      <c r="P20" s="2">
        <v>508</v>
      </c>
      <c r="Q20" s="19">
        <v>717</v>
      </c>
      <c r="R20" s="19">
        <v>489</v>
      </c>
      <c r="S20" s="19">
        <v>518</v>
      </c>
      <c r="T20" s="121">
        <v>904</v>
      </c>
      <c r="U20" s="121">
        <v>956</v>
      </c>
      <c r="V20" s="121">
        <f>AVERAGE(R20:U20)</f>
        <v>716.75</v>
      </c>
      <c r="W20" s="121">
        <v>841</v>
      </c>
    </row>
    <row r="21" spans="1:23" x14ac:dyDescent="0.25">
      <c r="A21" s="1" t="s">
        <v>167</v>
      </c>
      <c r="B21" s="113" t="s">
        <v>205</v>
      </c>
      <c r="C21" s="14">
        <v>294</v>
      </c>
      <c r="D21" s="19">
        <v>160</v>
      </c>
      <c r="E21" s="19">
        <v>24.048146339999999</v>
      </c>
      <c r="F21" s="19">
        <v>12</v>
      </c>
      <c r="G21" s="14">
        <v>68</v>
      </c>
      <c r="H21" s="19">
        <v>53</v>
      </c>
      <c r="I21" s="19">
        <v>26</v>
      </c>
      <c r="J21" s="14">
        <v>0</v>
      </c>
      <c r="K21" s="14">
        <v>14</v>
      </c>
      <c r="L21" s="14">
        <v>16</v>
      </c>
      <c r="M21" s="19">
        <v>8</v>
      </c>
      <c r="N21" s="19">
        <v>20</v>
      </c>
      <c r="O21" s="19">
        <v>222</v>
      </c>
      <c r="P21" s="2">
        <v>333</v>
      </c>
      <c r="Q21" s="19">
        <v>213</v>
      </c>
      <c r="R21" s="19">
        <v>246</v>
      </c>
      <c r="S21" s="19">
        <v>221</v>
      </c>
      <c r="T21" s="121">
        <v>267</v>
      </c>
      <c r="U21" s="121">
        <v>278</v>
      </c>
      <c r="V21" s="121">
        <v>215</v>
      </c>
      <c r="W21" s="121">
        <v>404</v>
      </c>
    </row>
    <row r="22" spans="1:23" ht="39.6" x14ac:dyDescent="0.25">
      <c r="A22" s="88" t="s">
        <v>168</v>
      </c>
      <c r="B22" s="114" t="s">
        <v>206</v>
      </c>
      <c r="C22" s="14">
        <v>26</v>
      </c>
      <c r="D22" s="19">
        <v>28</v>
      </c>
      <c r="E22" s="19">
        <v>2</v>
      </c>
      <c r="F22" s="19">
        <v>0</v>
      </c>
      <c r="G22" s="14">
        <v>24</v>
      </c>
      <c r="H22" s="19">
        <v>3</v>
      </c>
      <c r="I22" s="19">
        <v>19</v>
      </c>
      <c r="J22" s="14">
        <v>21</v>
      </c>
      <c r="K22" s="14">
        <v>16</v>
      </c>
      <c r="L22" s="14">
        <v>53</v>
      </c>
      <c r="M22" s="19">
        <v>65</v>
      </c>
      <c r="N22" s="19">
        <v>82</v>
      </c>
      <c r="O22" s="19">
        <v>149</v>
      </c>
      <c r="P22" s="2">
        <v>22</v>
      </c>
      <c r="Q22" s="19">
        <v>129</v>
      </c>
      <c r="R22" s="19">
        <v>175</v>
      </c>
      <c r="S22" s="19">
        <v>127</v>
      </c>
      <c r="T22" s="121">
        <v>109</v>
      </c>
      <c r="U22" s="121">
        <f>AVERAGE(Q22:T22)</f>
        <v>135</v>
      </c>
      <c r="V22" s="121">
        <v>102</v>
      </c>
      <c r="W22" s="121">
        <v>104</v>
      </c>
    </row>
    <row r="23" spans="1:23" ht="39.6" x14ac:dyDescent="0.25">
      <c r="A23" s="25" t="s">
        <v>117</v>
      </c>
      <c r="B23" s="112" t="s">
        <v>207</v>
      </c>
      <c r="C23" s="14">
        <v>1006</v>
      </c>
      <c r="D23" s="19">
        <v>237</v>
      </c>
      <c r="E23" s="19">
        <v>296.62309490000001</v>
      </c>
      <c r="F23" s="19">
        <v>176</v>
      </c>
      <c r="G23" s="14">
        <v>75</v>
      </c>
      <c r="H23" s="19">
        <v>68</v>
      </c>
      <c r="I23" s="19">
        <v>201</v>
      </c>
      <c r="J23" s="14">
        <v>87</v>
      </c>
      <c r="K23" s="14">
        <v>155</v>
      </c>
      <c r="L23" s="14">
        <v>246</v>
      </c>
      <c r="M23" s="19">
        <v>460</v>
      </c>
      <c r="N23" s="19">
        <v>960</v>
      </c>
      <c r="O23" s="19">
        <v>3320</v>
      </c>
      <c r="P23" s="2">
        <v>1148</v>
      </c>
      <c r="Q23" s="19">
        <v>1425</v>
      </c>
      <c r="R23" s="19">
        <v>1077</v>
      </c>
      <c r="S23" s="19">
        <v>1291</v>
      </c>
      <c r="T23" s="121">
        <v>1646</v>
      </c>
      <c r="U23" s="121">
        <v>1602</v>
      </c>
      <c r="V23" s="121">
        <v>1711</v>
      </c>
      <c r="W23" s="121">
        <v>1201</v>
      </c>
    </row>
    <row r="24" spans="1:23" x14ac:dyDescent="0.25">
      <c r="A24" s="25" t="s">
        <v>118</v>
      </c>
      <c r="B24" s="112">
        <v>2203</v>
      </c>
      <c r="C24" s="14">
        <v>378</v>
      </c>
      <c r="D24" s="19">
        <v>3</v>
      </c>
      <c r="E24" s="19">
        <v>0</v>
      </c>
      <c r="F24" s="19">
        <v>0</v>
      </c>
      <c r="G24" s="14">
        <v>0</v>
      </c>
      <c r="H24" s="19">
        <v>0</v>
      </c>
      <c r="I24" s="19">
        <v>0</v>
      </c>
      <c r="J24" s="14">
        <v>0</v>
      </c>
      <c r="K24" s="14">
        <v>1</v>
      </c>
      <c r="L24" s="14">
        <v>2</v>
      </c>
      <c r="M24" s="19">
        <v>2</v>
      </c>
      <c r="N24" s="19">
        <v>10</v>
      </c>
      <c r="O24" s="19">
        <v>161</v>
      </c>
      <c r="P24" s="2">
        <v>7</v>
      </c>
      <c r="Q24" s="19">
        <v>7</v>
      </c>
      <c r="R24" s="19">
        <v>1</v>
      </c>
      <c r="S24" s="19">
        <v>0</v>
      </c>
      <c r="T24" s="121">
        <v>3</v>
      </c>
      <c r="U24" s="121">
        <v>8</v>
      </c>
      <c r="V24" s="121">
        <v>0</v>
      </c>
      <c r="W24" s="121">
        <v>2</v>
      </c>
    </row>
    <row r="25" spans="1:23" x14ac:dyDescent="0.25">
      <c r="A25" s="25" t="s">
        <v>119</v>
      </c>
      <c r="B25" s="115">
        <v>2208</v>
      </c>
      <c r="C25" s="14">
        <v>324</v>
      </c>
      <c r="D25" s="19">
        <v>221</v>
      </c>
      <c r="E25" s="19">
        <v>63.25</v>
      </c>
      <c r="F25" s="19">
        <v>25</v>
      </c>
      <c r="G25" s="14">
        <v>21</v>
      </c>
      <c r="H25" s="19">
        <v>78</v>
      </c>
      <c r="I25" s="19">
        <v>34</v>
      </c>
      <c r="J25" s="14">
        <v>30</v>
      </c>
      <c r="K25" s="14">
        <v>122</v>
      </c>
      <c r="L25" s="14">
        <v>108</v>
      </c>
      <c r="M25" s="19">
        <v>165</v>
      </c>
      <c r="N25" s="19">
        <v>160</v>
      </c>
      <c r="O25" s="19">
        <v>288</v>
      </c>
      <c r="P25" s="2">
        <v>327</v>
      </c>
      <c r="Q25" s="19">
        <v>403</v>
      </c>
      <c r="R25" s="19">
        <v>238</v>
      </c>
      <c r="S25" s="19">
        <v>267</v>
      </c>
      <c r="T25" s="121">
        <v>177</v>
      </c>
      <c r="U25" s="121">
        <v>149</v>
      </c>
      <c r="V25" s="121">
        <v>220</v>
      </c>
      <c r="W25" s="121">
        <v>289</v>
      </c>
    </row>
    <row r="26" spans="1:23" x14ac:dyDescent="0.25">
      <c r="A26" s="25" t="s">
        <v>120</v>
      </c>
      <c r="B26" s="115" t="s">
        <v>208</v>
      </c>
      <c r="C26" s="14">
        <v>195</v>
      </c>
      <c r="D26" s="19">
        <v>154</v>
      </c>
      <c r="E26" s="19">
        <v>99.385632924999982</v>
      </c>
      <c r="F26" s="19">
        <v>106</v>
      </c>
      <c r="G26" s="14">
        <v>488</v>
      </c>
      <c r="H26" s="19">
        <v>422</v>
      </c>
      <c r="I26" s="19">
        <v>55</v>
      </c>
      <c r="J26" s="14">
        <v>637</v>
      </c>
      <c r="K26" s="14">
        <v>678</v>
      </c>
      <c r="L26" s="14">
        <v>1202</v>
      </c>
      <c r="M26" s="19">
        <v>131</v>
      </c>
      <c r="N26" s="19">
        <v>1242</v>
      </c>
      <c r="O26" s="19">
        <v>1973</v>
      </c>
      <c r="P26" s="2">
        <v>1264</v>
      </c>
      <c r="Q26" s="19">
        <v>1535</v>
      </c>
      <c r="R26" s="19">
        <v>1420</v>
      </c>
      <c r="S26" s="19">
        <v>1023</v>
      </c>
      <c r="T26" s="121">
        <v>845</v>
      </c>
      <c r="U26" s="121">
        <v>906</v>
      </c>
      <c r="V26" s="121">
        <v>10365</v>
      </c>
      <c r="W26" s="121">
        <v>864</v>
      </c>
    </row>
    <row r="27" spans="1:23" x14ac:dyDescent="0.25">
      <c r="A27" s="25" t="s">
        <v>169</v>
      </c>
      <c r="B27" s="115">
        <v>2523</v>
      </c>
      <c r="C27" s="14">
        <v>24</v>
      </c>
      <c r="D27" s="19">
        <v>7</v>
      </c>
      <c r="E27" s="19">
        <v>21</v>
      </c>
      <c r="F27" s="19">
        <v>13</v>
      </c>
      <c r="G27" s="14">
        <v>19</v>
      </c>
      <c r="H27" s="19">
        <v>89</v>
      </c>
      <c r="I27" s="19">
        <v>46</v>
      </c>
      <c r="J27" s="14">
        <v>51</v>
      </c>
      <c r="K27" s="14">
        <v>50</v>
      </c>
      <c r="L27" s="14">
        <v>55</v>
      </c>
      <c r="M27" s="19">
        <v>86</v>
      </c>
      <c r="N27" s="19">
        <v>377</v>
      </c>
      <c r="O27" s="19">
        <v>211</v>
      </c>
      <c r="P27" s="2">
        <v>253</v>
      </c>
      <c r="Q27" s="19">
        <v>452</v>
      </c>
      <c r="R27" s="19">
        <v>297</v>
      </c>
      <c r="S27" s="19">
        <v>301</v>
      </c>
      <c r="T27" s="121">
        <v>317</v>
      </c>
      <c r="U27" s="121">
        <v>543</v>
      </c>
      <c r="V27" s="121">
        <v>696</v>
      </c>
      <c r="W27" s="121">
        <v>440</v>
      </c>
    </row>
    <row r="28" spans="1:23" x14ac:dyDescent="0.25">
      <c r="A28" s="25" t="s">
        <v>170</v>
      </c>
      <c r="B28" s="115">
        <v>2710</v>
      </c>
      <c r="C28" s="14">
        <v>3098</v>
      </c>
      <c r="D28" s="19">
        <v>6503</v>
      </c>
      <c r="E28" s="19">
        <v>162.15</v>
      </c>
      <c r="F28" s="19">
        <v>523</v>
      </c>
      <c r="G28" s="14">
        <v>865</v>
      </c>
      <c r="H28" s="19">
        <v>979</v>
      </c>
      <c r="I28" s="19">
        <v>3364</v>
      </c>
      <c r="J28" s="14">
        <v>184</v>
      </c>
      <c r="K28" s="14">
        <v>1180</v>
      </c>
      <c r="L28" s="14">
        <v>6568</v>
      </c>
      <c r="M28" s="19">
        <v>5488</v>
      </c>
      <c r="N28" s="19">
        <v>11897</v>
      </c>
      <c r="O28" s="19">
        <v>1639</v>
      </c>
      <c r="P28" s="2">
        <v>923</v>
      </c>
      <c r="Q28" s="19">
        <v>646</v>
      </c>
      <c r="R28" s="19">
        <v>1731</v>
      </c>
      <c r="S28" s="19">
        <v>6267</v>
      </c>
      <c r="T28" s="2">
        <v>75433</v>
      </c>
      <c r="U28" s="121">
        <v>1863</v>
      </c>
      <c r="V28" s="121">
        <v>902</v>
      </c>
      <c r="W28" s="121">
        <v>3032</v>
      </c>
    </row>
    <row r="29" spans="1:23" x14ac:dyDescent="0.25">
      <c r="A29" s="25" t="s">
        <v>186</v>
      </c>
      <c r="B29" s="115">
        <v>2711</v>
      </c>
      <c r="C29" s="14">
        <v>26</v>
      </c>
      <c r="D29" s="19">
        <v>0</v>
      </c>
      <c r="E29" s="19">
        <v>5</v>
      </c>
      <c r="F29" s="19">
        <v>7</v>
      </c>
      <c r="G29" s="14">
        <v>3</v>
      </c>
      <c r="H29" s="19">
        <v>0</v>
      </c>
      <c r="I29" s="19">
        <v>33</v>
      </c>
      <c r="J29" s="14">
        <v>21</v>
      </c>
      <c r="K29" s="14">
        <v>8</v>
      </c>
      <c r="L29" s="14">
        <v>56</v>
      </c>
      <c r="M29" s="19">
        <v>37</v>
      </c>
      <c r="N29" s="19">
        <v>117</v>
      </c>
      <c r="O29" s="19">
        <v>158</v>
      </c>
      <c r="P29" s="2">
        <v>314</v>
      </c>
      <c r="Q29" s="19">
        <v>359</v>
      </c>
      <c r="R29" s="19">
        <v>178</v>
      </c>
      <c r="S29" s="19">
        <v>315</v>
      </c>
      <c r="T29" s="121">
        <v>461</v>
      </c>
      <c r="U29" s="121">
        <v>377</v>
      </c>
      <c r="V29" s="121">
        <v>400</v>
      </c>
      <c r="W29" s="121">
        <v>424</v>
      </c>
    </row>
    <row r="30" spans="1:23" x14ac:dyDescent="0.25">
      <c r="A30" s="25" t="s">
        <v>171</v>
      </c>
      <c r="B30" s="112" t="s">
        <v>209</v>
      </c>
      <c r="C30" s="14">
        <v>103</v>
      </c>
      <c r="D30" s="19">
        <v>38</v>
      </c>
      <c r="E30" s="19">
        <v>32</v>
      </c>
      <c r="F30" s="19">
        <v>21</v>
      </c>
      <c r="G30" s="14">
        <v>59</v>
      </c>
      <c r="H30" s="19">
        <v>58</v>
      </c>
      <c r="I30" s="19">
        <v>112</v>
      </c>
      <c r="J30" s="14">
        <v>82</v>
      </c>
      <c r="K30" s="14">
        <v>0</v>
      </c>
      <c r="L30" s="14">
        <v>59</v>
      </c>
      <c r="M30" s="19">
        <v>112</v>
      </c>
      <c r="N30" s="19">
        <v>56</v>
      </c>
      <c r="O30" s="19">
        <v>99</v>
      </c>
      <c r="P30" s="2">
        <v>141</v>
      </c>
      <c r="Q30" s="19">
        <v>146</v>
      </c>
      <c r="R30" s="19">
        <v>141</v>
      </c>
      <c r="S30" s="19">
        <v>381</v>
      </c>
      <c r="T30" s="121">
        <v>194</v>
      </c>
      <c r="U30" s="121">
        <v>327</v>
      </c>
      <c r="V30" s="121">
        <v>318</v>
      </c>
      <c r="W30" s="121">
        <v>208</v>
      </c>
    </row>
    <row r="31" spans="1:23" ht="26.4" x14ac:dyDescent="0.25">
      <c r="A31" s="25" t="s">
        <v>172</v>
      </c>
      <c r="B31" s="115">
        <v>3808</v>
      </c>
      <c r="C31" s="14">
        <v>214</v>
      </c>
      <c r="D31" s="19">
        <v>39</v>
      </c>
      <c r="E31" s="19">
        <v>40.25</v>
      </c>
      <c r="F31" s="19">
        <v>25</v>
      </c>
      <c r="G31" s="14">
        <v>5</v>
      </c>
      <c r="H31" s="19">
        <v>20</v>
      </c>
      <c r="I31" s="19">
        <v>7</v>
      </c>
      <c r="J31" s="14">
        <v>3</v>
      </c>
      <c r="K31" s="14">
        <v>3</v>
      </c>
      <c r="L31" s="14">
        <v>8</v>
      </c>
      <c r="M31" s="19">
        <v>0</v>
      </c>
      <c r="N31" s="19">
        <v>39</v>
      </c>
      <c r="O31" s="19">
        <v>258</v>
      </c>
      <c r="P31" s="2">
        <v>76</v>
      </c>
      <c r="Q31" s="19">
        <v>61</v>
      </c>
      <c r="R31" s="19">
        <v>60</v>
      </c>
      <c r="S31" s="19">
        <v>185</v>
      </c>
      <c r="T31" s="121">
        <v>210</v>
      </c>
      <c r="U31" s="121">
        <v>164</v>
      </c>
      <c r="V31" s="121">
        <f>AVERAGE(R31:U31)</f>
        <v>154.75</v>
      </c>
      <c r="W31" s="121">
        <v>254</v>
      </c>
    </row>
    <row r="32" spans="1:23" x14ac:dyDescent="0.25">
      <c r="A32" s="25" t="s">
        <v>173</v>
      </c>
      <c r="B32" s="115">
        <v>39</v>
      </c>
      <c r="C32" s="14">
        <v>536</v>
      </c>
      <c r="D32" s="19">
        <v>235</v>
      </c>
      <c r="E32" s="19">
        <v>97</v>
      </c>
      <c r="F32" s="19">
        <v>63</v>
      </c>
      <c r="G32" s="14">
        <v>113</v>
      </c>
      <c r="H32" s="19">
        <v>125</v>
      </c>
      <c r="I32" s="19">
        <v>61</v>
      </c>
      <c r="J32" s="14">
        <v>161</v>
      </c>
      <c r="K32" s="14">
        <v>166</v>
      </c>
      <c r="L32" s="14">
        <v>345</v>
      </c>
      <c r="M32" s="19">
        <v>580</v>
      </c>
      <c r="N32" s="19">
        <v>2012</v>
      </c>
      <c r="O32" s="19">
        <v>2017</v>
      </c>
      <c r="P32" s="2">
        <v>1762</v>
      </c>
      <c r="Q32" s="19">
        <v>2685</v>
      </c>
      <c r="R32" s="19">
        <v>1652</v>
      </c>
      <c r="S32" s="19">
        <v>2168</v>
      </c>
      <c r="T32" s="121">
        <v>1435</v>
      </c>
      <c r="U32" s="121">
        <v>2745</v>
      </c>
      <c r="V32" s="121">
        <v>5175</v>
      </c>
      <c r="W32" s="121">
        <v>4965</v>
      </c>
    </row>
    <row r="33" spans="1:30" ht="26.4" x14ac:dyDescent="0.25">
      <c r="A33" s="25" t="s">
        <v>146</v>
      </c>
      <c r="B33" s="115">
        <v>44</v>
      </c>
      <c r="C33" s="14">
        <v>1003</v>
      </c>
      <c r="D33" s="19">
        <v>157</v>
      </c>
      <c r="E33" s="19">
        <v>143</v>
      </c>
      <c r="F33" s="19">
        <v>92</v>
      </c>
      <c r="G33" s="14">
        <v>385</v>
      </c>
      <c r="H33" s="19">
        <v>239</v>
      </c>
      <c r="I33" s="19">
        <v>243</v>
      </c>
      <c r="J33" s="14">
        <v>100</v>
      </c>
      <c r="K33" s="14">
        <v>120</v>
      </c>
      <c r="L33" s="14">
        <v>248</v>
      </c>
      <c r="M33" s="19">
        <v>444</v>
      </c>
      <c r="N33" s="19">
        <v>873</v>
      </c>
      <c r="O33" s="19">
        <v>581</v>
      </c>
      <c r="P33" s="19">
        <v>789</v>
      </c>
      <c r="Q33" s="19">
        <v>1359</v>
      </c>
      <c r="R33" s="19">
        <v>1118</v>
      </c>
      <c r="S33" s="19">
        <v>1639</v>
      </c>
      <c r="T33" s="121">
        <v>1045</v>
      </c>
      <c r="U33" s="121">
        <v>1951</v>
      </c>
      <c r="V33" s="121">
        <v>3396</v>
      </c>
      <c r="W33" s="121">
        <v>3257</v>
      </c>
    </row>
    <row r="34" spans="1:30" ht="26.4" x14ac:dyDescent="0.25">
      <c r="A34" s="25" t="s">
        <v>174</v>
      </c>
      <c r="B34" s="115">
        <v>4818</v>
      </c>
      <c r="C34" s="14">
        <v>266</v>
      </c>
      <c r="D34" s="19">
        <v>291</v>
      </c>
      <c r="E34" s="19">
        <v>26.45</v>
      </c>
      <c r="F34" s="19">
        <v>28</v>
      </c>
      <c r="G34" s="14">
        <v>20</v>
      </c>
      <c r="H34" s="19">
        <v>87</v>
      </c>
      <c r="I34" s="19">
        <v>76</v>
      </c>
      <c r="J34" s="14">
        <v>119</v>
      </c>
      <c r="K34" s="14">
        <v>76</v>
      </c>
      <c r="L34" s="14">
        <v>106</v>
      </c>
      <c r="M34" s="19">
        <v>87</v>
      </c>
      <c r="N34" s="19">
        <v>303</v>
      </c>
      <c r="O34" s="19">
        <v>256</v>
      </c>
      <c r="P34" s="2">
        <v>166</v>
      </c>
      <c r="Q34" s="19">
        <v>114</v>
      </c>
      <c r="R34" s="19">
        <v>265</v>
      </c>
      <c r="S34" s="19">
        <v>416</v>
      </c>
      <c r="T34" s="121">
        <v>301</v>
      </c>
      <c r="U34" s="121">
        <v>448</v>
      </c>
      <c r="V34" s="121">
        <v>291</v>
      </c>
      <c r="W34" s="121">
        <v>372</v>
      </c>
    </row>
    <row r="35" spans="1:30" ht="26.4" x14ac:dyDescent="0.25">
      <c r="A35" s="88" t="s">
        <v>175</v>
      </c>
      <c r="B35" s="116">
        <v>6810</v>
      </c>
      <c r="C35" s="14">
        <v>26</v>
      </c>
      <c r="D35" s="19">
        <v>34</v>
      </c>
      <c r="E35" s="19">
        <v>8</v>
      </c>
      <c r="F35" s="19">
        <v>17</v>
      </c>
      <c r="G35" s="14">
        <v>0</v>
      </c>
      <c r="H35" s="19">
        <v>10</v>
      </c>
      <c r="I35" s="19">
        <v>0</v>
      </c>
      <c r="J35" s="14">
        <v>0</v>
      </c>
      <c r="K35" s="14">
        <v>7</v>
      </c>
      <c r="L35" s="14">
        <v>42</v>
      </c>
      <c r="M35" s="19">
        <v>25</v>
      </c>
      <c r="N35" s="19">
        <v>15749</v>
      </c>
      <c r="O35" s="19">
        <v>1372</v>
      </c>
      <c r="P35" s="2">
        <v>1342</v>
      </c>
      <c r="Q35" s="19">
        <v>1598</v>
      </c>
      <c r="R35" s="19">
        <v>49</v>
      </c>
      <c r="S35" s="19">
        <v>42</v>
      </c>
      <c r="T35" s="121">
        <v>171</v>
      </c>
      <c r="U35" s="121">
        <v>82</v>
      </c>
      <c r="V35" s="121">
        <v>64</v>
      </c>
      <c r="W35" s="121">
        <v>358</v>
      </c>
    </row>
    <row r="36" spans="1:30" s="1" customFormat="1" x14ac:dyDescent="0.25">
      <c r="A36" s="103" t="s">
        <v>176</v>
      </c>
      <c r="B36" s="117">
        <v>84</v>
      </c>
      <c r="C36" s="14">
        <v>1193</v>
      </c>
      <c r="D36" s="19">
        <v>674</v>
      </c>
      <c r="E36" s="19">
        <v>935</v>
      </c>
      <c r="F36" s="19">
        <v>409</v>
      </c>
      <c r="G36" s="14">
        <v>2062</v>
      </c>
      <c r="H36" s="19">
        <v>2384</v>
      </c>
      <c r="I36" s="19">
        <v>879</v>
      </c>
      <c r="J36" s="14">
        <v>3681</v>
      </c>
      <c r="K36" s="14">
        <v>1564</v>
      </c>
      <c r="L36" s="14">
        <v>1655</v>
      </c>
      <c r="M36" s="19">
        <v>3019</v>
      </c>
      <c r="N36" s="19">
        <v>12573</v>
      </c>
      <c r="O36" s="19">
        <v>7542</v>
      </c>
      <c r="P36" s="19">
        <v>12334</v>
      </c>
      <c r="Q36" s="19">
        <v>5347</v>
      </c>
      <c r="R36" s="19">
        <v>5457</v>
      </c>
      <c r="S36" s="19">
        <v>6022</v>
      </c>
      <c r="T36" s="122">
        <v>13561</v>
      </c>
      <c r="U36" s="121">
        <v>11578</v>
      </c>
      <c r="V36" s="121">
        <v>16717</v>
      </c>
      <c r="W36" s="121">
        <v>16890</v>
      </c>
    </row>
    <row r="37" spans="1:30" s="1" customFormat="1" x14ac:dyDescent="0.25">
      <c r="A37" s="89" t="s">
        <v>147</v>
      </c>
      <c r="B37" s="118">
        <v>85</v>
      </c>
      <c r="C37" s="14">
        <v>373</v>
      </c>
      <c r="D37" s="19">
        <v>606</v>
      </c>
      <c r="E37" s="19">
        <v>417</v>
      </c>
      <c r="F37" s="19">
        <v>232</v>
      </c>
      <c r="G37" s="14">
        <v>1354</v>
      </c>
      <c r="H37" s="19">
        <v>968</v>
      </c>
      <c r="I37" s="19">
        <v>753</v>
      </c>
      <c r="J37" s="14">
        <v>971</v>
      </c>
      <c r="K37" s="14">
        <v>608</v>
      </c>
      <c r="L37" s="14">
        <v>613</v>
      </c>
      <c r="M37" s="19">
        <v>1414</v>
      </c>
      <c r="N37" s="19">
        <v>7099</v>
      </c>
      <c r="O37" s="19">
        <v>2904</v>
      </c>
      <c r="P37" s="19">
        <v>17297</v>
      </c>
      <c r="Q37" s="19">
        <v>4260</v>
      </c>
      <c r="R37" s="19">
        <v>4178</v>
      </c>
      <c r="S37" s="19">
        <v>2800</v>
      </c>
      <c r="T37" s="122">
        <v>4244</v>
      </c>
      <c r="U37" s="121">
        <v>3399</v>
      </c>
      <c r="V37" s="121">
        <v>3879</v>
      </c>
      <c r="W37" s="121">
        <v>7552</v>
      </c>
    </row>
    <row r="38" spans="1:30" ht="52.8" x14ac:dyDescent="0.25">
      <c r="A38" s="25" t="s">
        <v>177</v>
      </c>
      <c r="B38" s="115" t="s">
        <v>210</v>
      </c>
      <c r="C38" s="14">
        <v>1557</v>
      </c>
      <c r="D38" s="19">
        <v>288</v>
      </c>
      <c r="E38" s="19">
        <v>1127.3900000000001</v>
      </c>
      <c r="F38" s="19">
        <v>549</v>
      </c>
      <c r="G38" s="14">
        <v>2968</v>
      </c>
      <c r="H38" s="19">
        <v>2310</v>
      </c>
      <c r="I38" s="19">
        <v>1390</v>
      </c>
      <c r="J38" s="14">
        <v>8870</v>
      </c>
      <c r="K38" s="14">
        <v>694</v>
      </c>
      <c r="L38" s="14">
        <v>869</v>
      </c>
      <c r="M38" s="19">
        <v>2137</v>
      </c>
      <c r="N38" s="19">
        <v>7281</v>
      </c>
      <c r="O38" s="19">
        <v>990</v>
      </c>
      <c r="P38" s="2">
        <v>17463</v>
      </c>
      <c r="Q38" s="19">
        <v>6320</v>
      </c>
      <c r="R38" s="19">
        <v>1551</v>
      </c>
      <c r="S38" s="19">
        <v>2337</v>
      </c>
      <c r="T38" s="121">
        <v>3143</v>
      </c>
      <c r="U38" s="121">
        <v>4215</v>
      </c>
      <c r="V38" s="121">
        <v>7560</v>
      </c>
      <c r="W38" s="121">
        <v>5259</v>
      </c>
    </row>
    <row r="39" spans="1:30" ht="66" x14ac:dyDescent="0.25">
      <c r="A39" s="25" t="s">
        <v>178</v>
      </c>
      <c r="B39" s="115">
        <v>90</v>
      </c>
      <c r="C39" s="14">
        <v>419</v>
      </c>
      <c r="D39" s="19">
        <v>516</v>
      </c>
      <c r="E39" s="19">
        <v>155</v>
      </c>
      <c r="F39" s="19">
        <v>130</v>
      </c>
      <c r="G39" s="14">
        <v>103</v>
      </c>
      <c r="H39" s="19">
        <v>122</v>
      </c>
      <c r="I39" s="19">
        <v>57</v>
      </c>
      <c r="J39" s="14">
        <v>117</v>
      </c>
      <c r="K39" s="14">
        <v>95</v>
      </c>
      <c r="L39" s="14">
        <v>447</v>
      </c>
      <c r="M39" s="19">
        <v>573</v>
      </c>
      <c r="N39" s="19">
        <v>440</v>
      </c>
      <c r="O39" s="19">
        <v>877</v>
      </c>
      <c r="P39" s="2">
        <v>2288</v>
      </c>
      <c r="Q39" s="19">
        <v>1479</v>
      </c>
      <c r="R39" s="19">
        <v>1074</v>
      </c>
      <c r="S39" s="19">
        <v>772</v>
      </c>
      <c r="T39" s="121">
        <v>3306</v>
      </c>
      <c r="U39" s="121">
        <v>1421</v>
      </c>
      <c r="V39" s="121">
        <v>2475</v>
      </c>
      <c r="W39" s="121">
        <v>2428</v>
      </c>
    </row>
    <row r="40" spans="1:30" x14ac:dyDescent="0.25">
      <c r="A40" s="25" t="s">
        <v>185</v>
      </c>
      <c r="B40" s="115" t="s">
        <v>211</v>
      </c>
      <c r="C40" s="14">
        <v>82</v>
      </c>
      <c r="D40" s="19">
        <v>15</v>
      </c>
      <c r="E40" s="19">
        <v>6</v>
      </c>
      <c r="F40" s="19">
        <v>19</v>
      </c>
      <c r="G40" s="14">
        <v>53</v>
      </c>
      <c r="H40" s="19">
        <v>60</v>
      </c>
      <c r="I40" s="19">
        <v>327</v>
      </c>
      <c r="J40" s="14">
        <v>203</v>
      </c>
      <c r="K40" s="14">
        <v>50</v>
      </c>
      <c r="L40" s="14">
        <v>287</v>
      </c>
      <c r="M40" s="19">
        <v>266</v>
      </c>
      <c r="N40" s="19">
        <v>743</v>
      </c>
      <c r="O40" s="19">
        <v>253</v>
      </c>
      <c r="P40" s="2">
        <v>477</v>
      </c>
      <c r="Q40" s="19">
        <v>640</v>
      </c>
      <c r="R40" s="19">
        <v>365</v>
      </c>
      <c r="S40" s="19">
        <v>212</v>
      </c>
      <c r="T40" s="121">
        <v>280</v>
      </c>
      <c r="U40" s="121">
        <v>533</v>
      </c>
      <c r="V40" s="121">
        <v>1265</v>
      </c>
      <c r="W40" s="121">
        <v>1233</v>
      </c>
    </row>
    <row r="41" spans="1:30" x14ac:dyDescent="0.25">
      <c r="A41" s="25" t="s">
        <v>109</v>
      </c>
      <c r="B41" s="115">
        <v>9406</v>
      </c>
      <c r="C41" s="14">
        <v>343</v>
      </c>
      <c r="D41" s="19">
        <v>0</v>
      </c>
      <c r="E41" s="19">
        <v>0</v>
      </c>
      <c r="F41" s="19">
        <v>90</v>
      </c>
      <c r="G41" s="14">
        <v>167</v>
      </c>
      <c r="H41" s="19">
        <v>0</v>
      </c>
      <c r="I41" s="19">
        <v>0</v>
      </c>
      <c r="J41" s="14">
        <v>53</v>
      </c>
      <c r="K41" s="14">
        <v>0</v>
      </c>
      <c r="L41" s="14">
        <v>5</v>
      </c>
      <c r="M41" s="19">
        <v>1767</v>
      </c>
      <c r="N41" s="19">
        <v>49699</v>
      </c>
      <c r="O41" s="19">
        <v>14387</v>
      </c>
      <c r="P41" s="2">
        <v>8002</v>
      </c>
      <c r="Q41" s="19">
        <v>3415</v>
      </c>
      <c r="R41" s="19">
        <v>140</v>
      </c>
      <c r="S41" s="19">
        <v>19</v>
      </c>
      <c r="T41" s="121">
        <v>226</v>
      </c>
      <c r="U41" s="121">
        <v>133</v>
      </c>
      <c r="V41" s="121">
        <v>15</v>
      </c>
      <c r="W41" s="121">
        <v>1482</v>
      </c>
    </row>
    <row r="42" spans="1:30" ht="39.6" x14ac:dyDescent="0.25">
      <c r="A42" s="25" t="s">
        <v>179</v>
      </c>
      <c r="B42" s="115">
        <v>9619</v>
      </c>
      <c r="C42" s="14">
        <v>141</v>
      </c>
      <c r="D42" s="19">
        <v>67</v>
      </c>
      <c r="E42" s="19">
        <v>14.949999999999998</v>
      </c>
      <c r="F42" s="19">
        <v>0</v>
      </c>
      <c r="G42" s="14">
        <v>0</v>
      </c>
      <c r="H42" s="19">
        <v>0</v>
      </c>
      <c r="I42" s="19">
        <v>19</v>
      </c>
      <c r="J42" s="14">
        <v>0</v>
      </c>
      <c r="K42" s="14">
        <v>7</v>
      </c>
      <c r="L42" s="14">
        <v>6</v>
      </c>
      <c r="M42" s="19">
        <v>0</v>
      </c>
      <c r="N42" s="19">
        <v>0</v>
      </c>
      <c r="O42" s="19">
        <v>0</v>
      </c>
      <c r="P42" s="2">
        <v>250</v>
      </c>
      <c r="Q42" s="19">
        <v>510</v>
      </c>
      <c r="R42" s="19">
        <v>203</v>
      </c>
      <c r="S42" s="19">
        <v>296</v>
      </c>
      <c r="T42" s="121">
        <v>352</v>
      </c>
      <c r="U42" s="121">
        <v>302</v>
      </c>
      <c r="V42" s="121">
        <v>325</v>
      </c>
      <c r="W42" s="121">
        <v>367</v>
      </c>
    </row>
    <row r="43" spans="1:30" x14ac:dyDescent="0.25">
      <c r="A43" s="25" t="s">
        <v>88</v>
      </c>
      <c r="B43" s="115"/>
      <c r="C43" s="14">
        <f>C44-SUM(C4:C42)</f>
        <v>19565</v>
      </c>
      <c r="D43" s="14">
        <f>D44-SUM(D4:D42)</f>
        <v>9385</v>
      </c>
      <c r="E43" s="14">
        <f t="shared" ref="E43:T43" si="0">E44-SUM(E4:E42)</f>
        <v>13565.954658459999</v>
      </c>
      <c r="F43" s="14">
        <f t="shared" si="0"/>
        <v>1957</v>
      </c>
      <c r="G43" s="14">
        <f t="shared" si="0"/>
        <v>10340</v>
      </c>
      <c r="H43" s="14">
        <f t="shared" si="0"/>
        <v>9387</v>
      </c>
      <c r="I43" s="14">
        <f t="shared" si="0"/>
        <v>7150</v>
      </c>
      <c r="J43" s="14">
        <f t="shared" si="0"/>
        <v>13751</v>
      </c>
      <c r="K43" s="14">
        <f t="shared" si="0"/>
        <v>5845</v>
      </c>
      <c r="L43" s="14">
        <f t="shared" si="0"/>
        <v>13535</v>
      </c>
      <c r="M43" s="14">
        <f t="shared" si="0"/>
        <v>18532</v>
      </c>
      <c r="N43" s="14">
        <f t="shared" si="0"/>
        <v>33282</v>
      </c>
      <c r="O43" s="14">
        <f t="shared" si="0"/>
        <v>70165</v>
      </c>
      <c r="P43" s="14">
        <f t="shared" si="0"/>
        <v>45563</v>
      </c>
      <c r="Q43" s="14">
        <f t="shared" si="0"/>
        <v>33266</v>
      </c>
      <c r="R43" s="14">
        <f t="shared" si="0"/>
        <v>22860</v>
      </c>
      <c r="S43" s="14">
        <f t="shared" si="0"/>
        <v>26058</v>
      </c>
      <c r="T43" s="14">
        <f t="shared" si="0"/>
        <v>29106</v>
      </c>
      <c r="U43" s="136">
        <f>U44-SUM(U4:U42)</f>
        <v>39197.450622646982</v>
      </c>
      <c r="V43" s="136">
        <f>V44-SUM(V4:V42)</f>
        <v>36636.206414692555</v>
      </c>
      <c r="W43" s="136">
        <f>W44-SUM(W4:W42)</f>
        <v>55857</v>
      </c>
    </row>
    <row r="44" spans="1:30" s="3" customFormat="1" x14ac:dyDescent="0.25">
      <c r="A44" s="32" t="s">
        <v>104</v>
      </c>
      <c r="B44" s="32"/>
      <c r="C44" s="15">
        <v>37171</v>
      </c>
      <c r="D44" s="12">
        <v>23023</v>
      </c>
      <c r="E44" s="12">
        <v>20204.715825025</v>
      </c>
      <c r="F44" s="12">
        <v>6738</v>
      </c>
      <c r="G44" s="15">
        <v>21435</v>
      </c>
      <c r="H44" s="10">
        <v>18922</v>
      </c>
      <c r="I44" s="12">
        <v>16617</v>
      </c>
      <c r="J44" s="15">
        <v>30927</v>
      </c>
      <c r="K44" s="15">
        <v>13867</v>
      </c>
      <c r="L44" s="15">
        <v>28641</v>
      </c>
      <c r="M44" s="12">
        <v>38399</v>
      </c>
      <c r="N44" s="12">
        <v>157812</v>
      </c>
      <c r="O44" s="12">
        <v>126184</v>
      </c>
      <c r="P44" s="12">
        <v>124165</v>
      </c>
      <c r="Q44" s="12">
        <v>79608</v>
      </c>
      <c r="R44" s="12">
        <v>56499</v>
      </c>
      <c r="S44" s="12">
        <v>63116</v>
      </c>
      <c r="T44" s="123">
        <v>149353</v>
      </c>
      <c r="U44" s="123">
        <v>85258.450622646982</v>
      </c>
      <c r="V44" s="123">
        <v>106263.70641469255</v>
      </c>
      <c r="W44" s="123">
        <v>120406</v>
      </c>
    </row>
    <row r="45" spans="1:30" s="119" customFormat="1" x14ac:dyDescent="0.25">
      <c r="A45" s="133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5"/>
      <c r="U45" s="135"/>
      <c r="V45" s="135"/>
      <c r="Y45" s="1"/>
      <c r="Z45" s="1"/>
      <c r="AA45" s="1"/>
      <c r="AB45" s="1"/>
      <c r="AC45" s="1"/>
      <c r="AD45" s="1"/>
    </row>
    <row r="46" spans="1:30" x14ac:dyDescent="0.25">
      <c r="A46" s="27" t="s">
        <v>105</v>
      </c>
      <c r="B46" s="27"/>
      <c r="D46" s="27"/>
      <c r="E46" s="27"/>
      <c r="F46" s="27"/>
      <c r="G46" s="90"/>
      <c r="H46" s="90"/>
      <c r="I46" s="90"/>
      <c r="J46" s="90"/>
      <c r="K46" s="90"/>
      <c r="L46" s="90"/>
      <c r="M46" s="90"/>
      <c r="N46" s="90"/>
      <c r="O46" s="90"/>
      <c r="P46" s="90"/>
      <c r="T46" s="119" t="s">
        <v>73</v>
      </c>
    </row>
    <row r="47" spans="1:30" x14ac:dyDescent="0.25">
      <c r="A47" s="209" t="s">
        <v>184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167"/>
      <c r="N47" s="167"/>
      <c r="O47" s="2"/>
    </row>
    <row r="48" spans="1:30" s="97" customFormat="1" x14ac:dyDescent="0.25">
      <c r="A48" s="209" t="s">
        <v>180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167"/>
      <c r="N48" s="167"/>
      <c r="O48" s="36"/>
      <c r="Q48" s="22"/>
      <c r="R48" s="16"/>
      <c r="S48" s="98"/>
      <c r="T48" s="124"/>
    </row>
    <row r="49" spans="1:20" s="100" customFormat="1" x14ac:dyDescent="0.25">
      <c r="A49" s="45" t="s">
        <v>181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16"/>
      <c r="N49" s="16"/>
      <c r="O49" s="36"/>
      <c r="Q49" s="102"/>
      <c r="R49" s="11"/>
      <c r="S49" s="101"/>
      <c r="T49" s="125"/>
    </row>
    <row r="50" spans="1:20" s="100" customFormat="1" x14ac:dyDescent="0.25">
      <c r="A50" s="45" t="s">
        <v>183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16"/>
      <c r="N50" s="16"/>
      <c r="O50" s="36"/>
      <c r="R50" s="11"/>
      <c r="S50" s="101"/>
      <c r="T50" s="125"/>
    </row>
    <row r="51" spans="1:20" s="97" customFormat="1" x14ac:dyDescent="0.25">
      <c r="Q51" s="22"/>
      <c r="R51" s="16"/>
      <c r="S51" s="98"/>
      <c r="T51" s="124"/>
    </row>
    <row r="54" spans="1:20" x14ac:dyDescent="0.25">
      <c r="A54" s="119"/>
    </row>
    <row r="104" spans="23:24" x14ac:dyDescent="0.25">
      <c r="W104" s="128"/>
      <c r="X104" s="129"/>
    </row>
    <row r="124" spans="23:23" x14ac:dyDescent="0.25">
      <c r="W124" s="129"/>
    </row>
    <row r="143" spans="23:23" x14ac:dyDescent="0.25">
      <c r="W143" s="128"/>
    </row>
  </sheetData>
  <mergeCells count="5">
    <mergeCell ref="A1:A2"/>
    <mergeCell ref="A47:N47"/>
    <mergeCell ref="A48:N48"/>
    <mergeCell ref="C1:W1"/>
    <mergeCell ref="C2:W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ignoredErrors>
    <ignoredError sqref="C43 D43:T43 W43" formulaRange="1"/>
    <ignoredError sqref="B5:B12 B14:B22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/>
  </sheetPr>
  <dimension ref="A1:AC92"/>
  <sheetViews>
    <sheetView zoomScale="90" zoomScaleNormal="90" workbookViewId="0">
      <pane xSplit="2" ySplit="3" topLeftCell="M30" activePane="bottomRight" state="frozen"/>
      <selection pane="topRight" activeCell="C1" sqref="C1"/>
      <selection pane="bottomLeft" activeCell="A4" sqref="A4"/>
      <selection pane="bottomRight" activeCell="U55" sqref="U55"/>
    </sheetView>
  </sheetViews>
  <sheetFormatPr defaultRowHeight="13.2" x14ac:dyDescent="0.25"/>
  <cols>
    <col min="1" max="1" width="11.33203125" style="25" customWidth="1"/>
    <col min="2" max="2" width="10.5546875" style="26" customWidth="1"/>
    <col min="3" max="5" width="7.5546875" style="26" customWidth="1"/>
    <col min="6" max="6" width="9" style="26" bestFit="1" customWidth="1"/>
    <col min="7" max="13" width="7.5546875" style="26" customWidth="1"/>
    <col min="14" max="15" width="11" style="26" bestFit="1" customWidth="1"/>
    <col min="16" max="16" width="11" style="1" bestFit="1" customWidth="1"/>
    <col min="17" max="17" width="7.5546875" style="1" customWidth="1"/>
    <col min="18" max="18" width="10.44140625" style="22" bestFit="1" customWidth="1"/>
    <col min="19" max="19" width="10.44140625" style="1" bestFit="1" customWidth="1"/>
    <col min="20" max="20" width="11" style="1" bestFit="1" customWidth="1"/>
    <col min="21" max="21" width="10.44140625" style="1" bestFit="1" customWidth="1"/>
    <col min="22" max="23" width="11" style="1" bestFit="1" customWidth="1"/>
    <col min="24" max="25" width="15.6640625" style="1" bestFit="1" customWidth="1"/>
    <col min="26" max="26" width="14.6640625" style="1" bestFit="1" customWidth="1"/>
    <col min="27" max="27" width="10.5546875" style="1" bestFit="1" customWidth="1"/>
    <col min="28" max="201" width="9.33203125" style="1"/>
    <col min="202" max="202" width="16.6640625" style="1" customWidth="1"/>
    <col min="203" max="226" width="9.33203125" style="1" customWidth="1"/>
    <col min="227" max="227" width="9.6640625" style="1" customWidth="1"/>
    <col min="228" max="228" width="10.33203125" style="1" customWidth="1"/>
    <col min="229" max="229" width="10.6640625" style="1" customWidth="1"/>
    <col min="230" max="230" width="10" style="1" customWidth="1"/>
    <col min="231" max="231" width="10.33203125" style="1" customWidth="1"/>
    <col min="232" max="232" width="12" style="1" customWidth="1"/>
    <col min="233" max="234" width="9.33203125" style="1" customWidth="1"/>
    <col min="235" max="236" width="9.33203125" style="1"/>
    <col min="237" max="237" width="10.44140625" style="1" customWidth="1"/>
    <col min="238" max="457" width="9.33203125" style="1"/>
    <col min="458" max="458" width="16.6640625" style="1" customWidth="1"/>
    <col min="459" max="482" width="9.33203125" style="1" customWidth="1"/>
    <col min="483" max="483" width="9.6640625" style="1" customWidth="1"/>
    <col min="484" max="484" width="10.33203125" style="1" customWidth="1"/>
    <col min="485" max="485" width="10.6640625" style="1" customWidth="1"/>
    <col min="486" max="486" width="10" style="1" customWidth="1"/>
    <col min="487" max="487" width="10.33203125" style="1" customWidth="1"/>
    <col min="488" max="488" width="12" style="1" customWidth="1"/>
    <col min="489" max="490" width="9.33203125" style="1" customWidth="1"/>
    <col min="491" max="492" width="9.33203125" style="1"/>
    <col min="493" max="493" width="10.44140625" style="1" customWidth="1"/>
    <col min="494" max="713" width="9.33203125" style="1"/>
    <col min="714" max="714" width="16.6640625" style="1" customWidth="1"/>
    <col min="715" max="738" width="9.33203125" style="1" customWidth="1"/>
    <col min="739" max="739" width="9.6640625" style="1" customWidth="1"/>
    <col min="740" max="740" width="10.33203125" style="1" customWidth="1"/>
    <col min="741" max="741" width="10.6640625" style="1" customWidth="1"/>
    <col min="742" max="742" width="10" style="1" customWidth="1"/>
    <col min="743" max="743" width="10.33203125" style="1" customWidth="1"/>
    <col min="744" max="744" width="12" style="1" customWidth="1"/>
    <col min="745" max="746" width="9.33203125" style="1" customWidth="1"/>
    <col min="747" max="748" width="9.33203125" style="1"/>
    <col min="749" max="749" width="10.44140625" style="1" customWidth="1"/>
    <col min="750" max="969" width="9.33203125" style="1"/>
    <col min="970" max="970" width="16.6640625" style="1" customWidth="1"/>
    <col min="971" max="994" width="9.33203125" style="1" customWidth="1"/>
    <col min="995" max="995" width="9.6640625" style="1" customWidth="1"/>
    <col min="996" max="996" width="10.33203125" style="1" customWidth="1"/>
    <col min="997" max="997" width="10.6640625" style="1" customWidth="1"/>
    <col min="998" max="998" width="10" style="1" customWidth="1"/>
    <col min="999" max="999" width="10.33203125" style="1" customWidth="1"/>
    <col min="1000" max="1000" width="12" style="1" customWidth="1"/>
    <col min="1001" max="1002" width="9.33203125" style="1" customWidth="1"/>
    <col min="1003" max="1004" width="9.33203125" style="1"/>
    <col min="1005" max="1005" width="10.44140625" style="1" customWidth="1"/>
    <col min="1006" max="1225" width="9.33203125" style="1"/>
    <col min="1226" max="1226" width="16.6640625" style="1" customWidth="1"/>
    <col min="1227" max="1250" width="9.33203125" style="1" customWidth="1"/>
    <col min="1251" max="1251" width="9.6640625" style="1" customWidth="1"/>
    <col min="1252" max="1252" width="10.33203125" style="1" customWidth="1"/>
    <col min="1253" max="1253" width="10.6640625" style="1" customWidth="1"/>
    <col min="1254" max="1254" width="10" style="1" customWidth="1"/>
    <col min="1255" max="1255" width="10.33203125" style="1" customWidth="1"/>
    <col min="1256" max="1256" width="12" style="1" customWidth="1"/>
    <col min="1257" max="1258" width="9.33203125" style="1" customWidth="1"/>
    <col min="1259" max="1260" width="9.33203125" style="1"/>
    <col min="1261" max="1261" width="10.44140625" style="1" customWidth="1"/>
    <col min="1262" max="1481" width="9.33203125" style="1"/>
    <col min="1482" max="1482" width="16.6640625" style="1" customWidth="1"/>
    <col min="1483" max="1506" width="9.33203125" style="1" customWidth="1"/>
    <col min="1507" max="1507" width="9.6640625" style="1" customWidth="1"/>
    <col min="1508" max="1508" width="10.33203125" style="1" customWidth="1"/>
    <col min="1509" max="1509" width="10.6640625" style="1" customWidth="1"/>
    <col min="1510" max="1510" width="10" style="1" customWidth="1"/>
    <col min="1511" max="1511" width="10.33203125" style="1" customWidth="1"/>
    <col min="1512" max="1512" width="12" style="1" customWidth="1"/>
    <col min="1513" max="1514" width="9.33203125" style="1" customWidth="1"/>
    <col min="1515" max="1516" width="9.33203125" style="1"/>
    <col min="1517" max="1517" width="10.44140625" style="1" customWidth="1"/>
    <col min="1518" max="1737" width="9.33203125" style="1"/>
    <col min="1738" max="1738" width="16.6640625" style="1" customWidth="1"/>
    <col min="1739" max="1762" width="9.33203125" style="1" customWidth="1"/>
    <col min="1763" max="1763" width="9.6640625" style="1" customWidth="1"/>
    <col min="1764" max="1764" width="10.33203125" style="1" customWidth="1"/>
    <col min="1765" max="1765" width="10.6640625" style="1" customWidth="1"/>
    <col min="1766" max="1766" width="10" style="1" customWidth="1"/>
    <col min="1767" max="1767" width="10.33203125" style="1" customWidth="1"/>
    <col min="1768" max="1768" width="12" style="1" customWidth="1"/>
    <col min="1769" max="1770" width="9.33203125" style="1" customWidth="1"/>
    <col min="1771" max="1772" width="9.33203125" style="1"/>
    <col min="1773" max="1773" width="10.44140625" style="1" customWidth="1"/>
    <col min="1774" max="1993" width="9.33203125" style="1"/>
    <col min="1994" max="1994" width="16.6640625" style="1" customWidth="1"/>
    <col min="1995" max="2018" width="9.33203125" style="1" customWidth="1"/>
    <col min="2019" max="2019" width="9.6640625" style="1" customWidth="1"/>
    <col min="2020" max="2020" width="10.33203125" style="1" customWidth="1"/>
    <col min="2021" max="2021" width="10.6640625" style="1" customWidth="1"/>
    <col min="2022" max="2022" width="10" style="1" customWidth="1"/>
    <col min="2023" max="2023" width="10.33203125" style="1" customWidth="1"/>
    <col min="2024" max="2024" width="12" style="1" customWidth="1"/>
    <col min="2025" max="2026" width="9.33203125" style="1" customWidth="1"/>
    <col min="2027" max="2028" width="9.33203125" style="1"/>
    <col min="2029" max="2029" width="10.44140625" style="1" customWidth="1"/>
    <col min="2030" max="2249" width="9.33203125" style="1"/>
    <col min="2250" max="2250" width="16.6640625" style="1" customWidth="1"/>
    <col min="2251" max="2274" width="9.33203125" style="1" customWidth="1"/>
    <col min="2275" max="2275" width="9.6640625" style="1" customWidth="1"/>
    <col min="2276" max="2276" width="10.33203125" style="1" customWidth="1"/>
    <col min="2277" max="2277" width="10.6640625" style="1" customWidth="1"/>
    <col min="2278" max="2278" width="10" style="1" customWidth="1"/>
    <col min="2279" max="2279" width="10.33203125" style="1" customWidth="1"/>
    <col min="2280" max="2280" width="12" style="1" customWidth="1"/>
    <col min="2281" max="2282" width="9.33203125" style="1" customWidth="1"/>
    <col min="2283" max="2284" width="9.33203125" style="1"/>
    <col min="2285" max="2285" width="10.44140625" style="1" customWidth="1"/>
    <col min="2286" max="2505" width="9.33203125" style="1"/>
    <col min="2506" max="2506" width="16.6640625" style="1" customWidth="1"/>
    <col min="2507" max="2530" width="9.33203125" style="1" customWidth="1"/>
    <col min="2531" max="2531" width="9.6640625" style="1" customWidth="1"/>
    <col min="2532" max="2532" width="10.33203125" style="1" customWidth="1"/>
    <col min="2533" max="2533" width="10.6640625" style="1" customWidth="1"/>
    <col min="2534" max="2534" width="10" style="1" customWidth="1"/>
    <col min="2535" max="2535" width="10.33203125" style="1" customWidth="1"/>
    <col min="2536" max="2536" width="12" style="1" customWidth="1"/>
    <col min="2537" max="2538" width="9.33203125" style="1" customWidth="1"/>
    <col min="2539" max="2540" width="9.33203125" style="1"/>
    <col min="2541" max="2541" width="10.44140625" style="1" customWidth="1"/>
    <col min="2542" max="2761" width="9.33203125" style="1"/>
    <col min="2762" max="2762" width="16.6640625" style="1" customWidth="1"/>
    <col min="2763" max="2786" width="9.33203125" style="1" customWidth="1"/>
    <col min="2787" max="2787" width="9.6640625" style="1" customWidth="1"/>
    <col min="2788" max="2788" width="10.33203125" style="1" customWidth="1"/>
    <col min="2789" max="2789" width="10.6640625" style="1" customWidth="1"/>
    <col min="2790" max="2790" width="10" style="1" customWidth="1"/>
    <col min="2791" max="2791" width="10.33203125" style="1" customWidth="1"/>
    <col min="2792" max="2792" width="12" style="1" customWidth="1"/>
    <col min="2793" max="2794" width="9.33203125" style="1" customWidth="1"/>
    <col min="2795" max="2796" width="9.33203125" style="1"/>
    <col min="2797" max="2797" width="10.44140625" style="1" customWidth="1"/>
    <col min="2798" max="3017" width="9.33203125" style="1"/>
    <col min="3018" max="3018" width="16.6640625" style="1" customWidth="1"/>
    <col min="3019" max="3042" width="9.33203125" style="1" customWidth="1"/>
    <col min="3043" max="3043" width="9.6640625" style="1" customWidth="1"/>
    <col min="3044" max="3044" width="10.33203125" style="1" customWidth="1"/>
    <col min="3045" max="3045" width="10.6640625" style="1" customWidth="1"/>
    <col min="3046" max="3046" width="10" style="1" customWidth="1"/>
    <col min="3047" max="3047" width="10.33203125" style="1" customWidth="1"/>
    <col min="3048" max="3048" width="12" style="1" customWidth="1"/>
    <col min="3049" max="3050" width="9.33203125" style="1" customWidth="1"/>
    <col min="3051" max="3052" width="9.33203125" style="1"/>
    <col min="3053" max="3053" width="10.44140625" style="1" customWidth="1"/>
    <col min="3054" max="3273" width="9.33203125" style="1"/>
    <col min="3274" max="3274" width="16.6640625" style="1" customWidth="1"/>
    <col min="3275" max="3298" width="9.33203125" style="1" customWidth="1"/>
    <col min="3299" max="3299" width="9.6640625" style="1" customWidth="1"/>
    <col min="3300" max="3300" width="10.33203125" style="1" customWidth="1"/>
    <col min="3301" max="3301" width="10.6640625" style="1" customWidth="1"/>
    <col min="3302" max="3302" width="10" style="1" customWidth="1"/>
    <col min="3303" max="3303" width="10.33203125" style="1" customWidth="1"/>
    <col min="3304" max="3304" width="12" style="1" customWidth="1"/>
    <col min="3305" max="3306" width="9.33203125" style="1" customWidth="1"/>
    <col min="3307" max="3308" width="9.33203125" style="1"/>
    <col min="3309" max="3309" width="10.44140625" style="1" customWidth="1"/>
    <col min="3310" max="3529" width="9.33203125" style="1"/>
    <col min="3530" max="3530" width="16.6640625" style="1" customWidth="1"/>
    <col min="3531" max="3554" width="9.33203125" style="1" customWidth="1"/>
    <col min="3555" max="3555" width="9.6640625" style="1" customWidth="1"/>
    <col min="3556" max="3556" width="10.33203125" style="1" customWidth="1"/>
    <col min="3557" max="3557" width="10.6640625" style="1" customWidth="1"/>
    <col min="3558" max="3558" width="10" style="1" customWidth="1"/>
    <col min="3559" max="3559" width="10.33203125" style="1" customWidth="1"/>
    <col min="3560" max="3560" width="12" style="1" customWidth="1"/>
    <col min="3561" max="3562" width="9.33203125" style="1" customWidth="1"/>
    <col min="3563" max="3564" width="9.33203125" style="1"/>
    <col min="3565" max="3565" width="10.44140625" style="1" customWidth="1"/>
    <col min="3566" max="3785" width="9.33203125" style="1"/>
    <col min="3786" max="3786" width="16.6640625" style="1" customWidth="1"/>
    <col min="3787" max="3810" width="9.33203125" style="1" customWidth="1"/>
    <col min="3811" max="3811" width="9.6640625" style="1" customWidth="1"/>
    <col min="3812" max="3812" width="10.33203125" style="1" customWidth="1"/>
    <col min="3813" max="3813" width="10.6640625" style="1" customWidth="1"/>
    <col min="3814" max="3814" width="10" style="1" customWidth="1"/>
    <col min="3815" max="3815" width="10.33203125" style="1" customWidth="1"/>
    <col min="3816" max="3816" width="12" style="1" customWidth="1"/>
    <col min="3817" max="3818" width="9.33203125" style="1" customWidth="1"/>
    <col min="3819" max="3820" width="9.33203125" style="1"/>
    <col min="3821" max="3821" width="10.44140625" style="1" customWidth="1"/>
    <col min="3822" max="4041" width="9.33203125" style="1"/>
    <col min="4042" max="4042" width="16.6640625" style="1" customWidth="1"/>
    <col min="4043" max="4066" width="9.33203125" style="1" customWidth="1"/>
    <col min="4067" max="4067" width="9.6640625" style="1" customWidth="1"/>
    <col min="4068" max="4068" width="10.33203125" style="1" customWidth="1"/>
    <col min="4069" max="4069" width="10.6640625" style="1" customWidth="1"/>
    <col min="4070" max="4070" width="10" style="1" customWidth="1"/>
    <col min="4071" max="4071" width="10.33203125" style="1" customWidth="1"/>
    <col min="4072" max="4072" width="12" style="1" customWidth="1"/>
    <col min="4073" max="4074" width="9.33203125" style="1" customWidth="1"/>
    <col min="4075" max="4076" width="9.33203125" style="1"/>
    <col min="4077" max="4077" width="10.44140625" style="1" customWidth="1"/>
    <col min="4078" max="4297" width="9.33203125" style="1"/>
    <col min="4298" max="4298" width="16.6640625" style="1" customWidth="1"/>
    <col min="4299" max="4322" width="9.33203125" style="1" customWidth="1"/>
    <col min="4323" max="4323" width="9.6640625" style="1" customWidth="1"/>
    <col min="4324" max="4324" width="10.33203125" style="1" customWidth="1"/>
    <col min="4325" max="4325" width="10.6640625" style="1" customWidth="1"/>
    <col min="4326" max="4326" width="10" style="1" customWidth="1"/>
    <col min="4327" max="4327" width="10.33203125" style="1" customWidth="1"/>
    <col min="4328" max="4328" width="12" style="1" customWidth="1"/>
    <col min="4329" max="4330" width="9.33203125" style="1" customWidth="1"/>
    <col min="4331" max="4332" width="9.33203125" style="1"/>
    <col min="4333" max="4333" width="10.44140625" style="1" customWidth="1"/>
    <col min="4334" max="4553" width="9.33203125" style="1"/>
    <col min="4554" max="4554" width="16.6640625" style="1" customWidth="1"/>
    <col min="4555" max="4578" width="9.33203125" style="1" customWidth="1"/>
    <col min="4579" max="4579" width="9.6640625" style="1" customWidth="1"/>
    <col min="4580" max="4580" width="10.33203125" style="1" customWidth="1"/>
    <col min="4581" max="4581" width="10.6640625" style="1" customWidth="1"/>
    <col min="4582" max="4582" width="10" style="1" customWidth="1"/>
    <col min="4583" max="4583" width="10.33203125" style="1" customWidth="1"/>
    <col min="4584" max="4584" width="12" style="1" customWidth="1"/>
    <col min="4585" max="4586" width="9.33203125" style="1" customWidth="1"/>
    <col min="4587" max="4588" width="9.33203125" style="1"/>
    <col min="4589" max="4589" width="10.44140625" style="1" customWidth="1"/>
    <col min="4590" max="4809" width="9.33203125" style="1"/>
    <col min="4810" max="4810" width="16.6640625" style="1" customWidth="1"/>
    <col min="4811" max="4834" width="9.33203125" style="1" customWidth="1"/>
    <col min="4835" max="4835" width="9.6640625" style="1" customWidth="1"/>
    <col min="4836" max="4836" width="10.33203125" style="1" customWidth="1"/>
    <col min="4837" max="4837" width="10.6640625" style="1" customWidth="1"/>
    <col min="4838" max="4838" width="10" style="1" customWidth="1"/>
    <col min="4839" max="4839" width="10.33203125" style="1" customWidth="1"/>
    <col min="4840" max="4840" width="12" style="1" customWidth="1"/>
    <col min="4841" max="4842" width="9.33203125" style="1" customWidth="1"/>
    <col min="4843" max="4844" width="9.33203125" style="1"/>
    <col min="4845" max="4845" width="10.44140625" style="1" customWidth="1"/>
    <col min="4846" max="5065" width="9.33203125" style="1"/>
    <col min="5066" max="5066" width="16.6640625" style="1" customWidth="1"/>
    <col min="5067" max="5090" width="9.33203125" style="1" customWidth="1"/>
    <col min="5091" max="5091" width="9.6640625" style="1" customWidth="1"/>
    <col min="5092" max="5092" width="10.33203125" style="1" customWidth="1"/>
    <col min="5093" max="5093" width="10.6640625" style="1" customWidth="1"/>
    <col min="5094" max="5094" width="10" style="1" customWidth="1"/>
    <col min="5095" max="5095" width="10.33203125" style="1" customWidth="1"/>
    <col min="5096" max="5096" width="12" style="1" customWidth="1"/>
    <col min="5097" max="5098" width="9.33203125" style="1" customWidth="1"/>
    <col min="5099" max="5100" width="9.33203125" style="1"/>
    <col min="5101" max="5101" width="10.44140625" style="1" customWidth="1"/>
    <col min="5102" max="5321" width="9.33203125" style="1"/>
    <col min="5322" max="5322" width="16.6640625" style="1" customWidth="1"/>
    <col min="5323" max="5346" width="9.33203125" style="1" customWidth="1"/>
    <col min="5347" max="5347" width="9.6640625" style="1" customWidth="1"/>
    <col min="5348" max="5348" width="10.33203125" style="1" customWidth="1"/>
    <col min="5349" max="5349" width="10.6640625" style="1" customWidth="1"/>
    <col min="5350" max="5350" width="10" style="1" customWidth="1"/>
    <col min="5351" max="5351" width="10.33203125" style="1" customWidth="1"/>
    <col min="5352" max="5352" width="12" style="1" customWidth="1"/>
    <col min="5353" max="5354" width="9.33203125" style="1" customWidth="1"/>
    <col min="5355" max="5356" width="9.33203125" style="1"/>
    <col min="5357" max="5357" width="10.44140625" style="1" customWidth="1"/>
    <col min="5358" max="5577" width="9.33203125" style="1"/>
    <col min="5578" max="5578" width="16.6640625" style="1" customWidth="1"/>
    <col min="5579" max="5602" width="9.33203125" style="1" customWidth="1"/>
    <col min="5603" max="5603" width="9.6640625" style="1" customWidth="1"/>
    <col min="5604" max="5604" width="10.33203125" style="1" customWidth="1"/>
    <col min="5605" max="5605" width="10.6640625" style="1" customWidth="1"/>
    <col min="5606" max="5606" width="10" style="1" customWidth="1"/>
    <col min="5607" max="5607" width="10.33203125" style="1" customWidth="1"/>
    <col min="5608" max="5608" width="12" style="1" customWidth="1"/>
    <col min="5609" max="5610" width="9.33203125" style="1" customWidth="1"/>
    <col min="5611" max="5612" width="9.33203125" style="1"/>
    <col min="5613" max="5613" width="10.44140625" style="1" customWidth="1"/>
    <col min="5614" max="5833" width="9.33203125" style="1"/>
    <col min="5834" max="5834" width="16.6640625" style="1" customWidth="1"/>
    <col min="5835" max="5858" width="9.33203125" style="1" customWidth="1"/>
    <col min="5859" max="5859" width="9.6640625" style="1" customWidth="1"/>
    <col min="5860" max="5860" width="10.33203125" style="1" customWidth="1"/>
    <col min="5861" max="5861" width="10.6640625" style="1" customWidth="1"/>
    <col min="5862" max="5862" width="10" style="1" customWidth="1"/>
    <col min="5863" max="5863" width="10.33203125" style="1" customWidth="1"/>
    <col min="5864" max="5864" width="12" style="1" customWidth="1"/>
    <col min="5865" max="5866" width="9.33203125" style="1" customWidth="1"/>
    <col min="5867" max="5868" width="9.33203125" style="1"/>
    <col min="5869" max="5869" width="10.44140625" style="1" customWidth="1"/>
    <col min="5870" max="6089" width="9.33203125" style="1"/>
    <col min="6090" max="6090" width="16.6640625" style="1" customWidth="1"/>
    <col min="6091" max="6114" width="9.33203125" style="1" customWidth="1"/>
    <col min="6115" max="6115" width="9.6640625" style="1" customWidth="1"/>
    <col min="6116" max="6116" width="10.33203125" style="1" customWidth="1"/>
    <col min="6117" max="6117" width="10.6640625" style="1" customWidth="1"/>
    <col min="6118" max="6118" width="10" style="1" customWidth="1"/>
    <col min="6119" max="6119" width="10.33203125" style="1" customWidth="1"/>
    <col min="6120" max="6120" width="12" style="1" customWidth="1"/>
    <col min="6121" max="6122" width="9.33203125" style="1" customWidth="1"/>
    <col min="6123" max="6124" width="9.33203125" style="1"/>
    <col min="6125" max="6125" width="10.44140625" style="1" customWidth="1"/>
    <col min="6126" max="6345" width="9.33203125" style="1"/>
    <col min="6346" max="6346" width="16.6640625" style="1" customWidth="1"/>
    <col min="6347" max="6370" width="9.33203125" style="1" customWidth="1"/>
    <col min="6371" max="6371" width="9.6640625" style="1" customWidth="1"/>
    <col min="6372" max="6372" width="10.33203125" style="1" customWidth="1"/>
    <col min="6373" max="6373" width="10.6640625" style="1" customWidth="1"/>
    <col min="6374" max="6374" width="10" style="1" customWidth="1"/>
    <col min="6375" max="6375" width="10.33203125" style="1" customWidth="1"/>
    <col min="6376" max="6376" width="12" style="1" customWidth="1"/>
    <col min="6377" max="6378" width="9.33203125" style="1" customWidth="1"/>
    <col min="6379" max="6380" width="9.33203125" style="1"/>
    <col min="6381" max="6381" width="10.44140625" style="1" customWidth="1"/>
    <col min="6382" max="6601" width="9.33203125" style="1"/>
    <col min="6602" max="6602" width="16.6640625" style="1" customWidth="1"/>
    <col min="6603" max="6626" width="9.33203125" style="1" customWidth="1"/>
    <col min="6627" max="6627" width="9.6640625" style="1" customWidth="1"/>
    <col min="6628" max="6628" width="10.33203125" style="1" customWidth="1"/>
    <col min="6629" max="6629" width="10.6640625" style="1" customWidth="1"/>
    <col min="6630" max="6630" width="10" style="1" customWidth="1"/>
    <col min="6631" max="6631" width="10.33203125" style="1" customWidth="1"/>
    <col min="6632" max="6632" width="12" style="1" customWidth="1"/>
    <col min="6633" max="6634" width="9.33203125" style="1" customWidth="1"/>
    <col min="6635" max="6636" width="9.33203125" style="1"/>
    <col min="6637" max="6637" width="10.44140625" style="1" customWidth="1"/>
    <col min="6638" max="6857" width="9.33203125" style="1"/>
    <col min="6858" max="6858" width="16.6640625" style="1" customWidth="1"/>
    <col min="6859" max="6882" width="9.33203125" style="1" customWidth="1"/>
    <col min="6883" max="6883" width="9.6640625" style="1" customWidth="1"/>
    <col min="6884" max="6884" width="10.33203125" style="1" customWidth="1"/>
    <col min="6885" max="6885" width="10.6640625" style="1" customWidth="1"/>
    <col min="6886" max="6886" width="10" style="1" customWidth="1"/>
    <col min="6887" max="6887" width="10.33203125" style="1" customWidth="1"/>
    <col min="6888" max="6888" width="12" style="1" customWidth="1"/>
    <col min="6889" max="6890" width="9.33203125" style="1" customWidth="1"/>
    <col min="6891" max="6892" width="9.33203125" style="1"/>
    <col min="6893" max="6893" width="10.44140625" style="1" customWidth="1"/>
    <col min="6894" max="7113" width="9.33203125" style="1"/>
    <col min="7114" max="7114" width="16.6640625" style="1" customWidth="1"/>
    <col min="7115" max="7138" width="9.33203125" style="1" customWidth="1"/>
    <col min="7139" max="7139" width="9.6640625" style="1" customWidth="1"/>
    <col min="7140" max="7140" width="10.33203125" style="1" customWidth="1"/>
    <col min="7141" max="7141" width="10.6640625" style="1" customWidth="1"/>
    <col min="7142" max="7142" width="10" style="1" customWidth="1"/>
    <col min="7143" max="7143" width="10.33203125" style="1" customWidth="1"/>
    <col min="7144" max="7144" width="12" style="1" customWidth="1"/>
    <col min="7145" max="7146" width="9.33203125" style="1" customWidth="1"/>
    <col min="7147" max="7148" width="9.33203125" style="1"/>
    <col min="7149" max="7149" width="10.44140625" style="1" customWidth="1"/>
    <col min="7150" max="7369" width="9.33203125" style="1"/>
    <col min="7370" max="7370" width="16.6640625" style="1" customWidth="1"/>
    <col min="7371" max="7394" width="9.33203125" style="1" customWidth="1"/>
    <col min="7395" max="7395" width="9.6640625" style="1" customWidth="1"/>
    <col min="7396" max="7396" width="10.33203125" style="1" customWidth="1"/>
    <col min="7397" max="7397" width="10.6640625" style="1" customWidth="1"/>
    <col min="7398" max="7398" width="10" style="1" customWidth="1"/>
    <col min="7399" max="7399" width="10.33203125" style="1" customWidth="1"/>
    <col min="7400" max="7400" width="12" style="1" customWidth="1"/>
    <col min="7401" max="7402" width="9.33203125" style="1" customWidth="1"/>
    <col min="7403" max="7404" width="9.33203125" style="1"/>
    <col min="7405" max="7405" width="10.44140625" style="1" customWidth="1"/>
    <col min="7406" max="7625" width="9.33203125" style="1"/>
    <col min="7626" max="7626" width="16.6640625" style="1" customWidth="1"/>
    <col min="7627" max="7650" width="9.33203125" style="1" customWidth="1"/>
    <col min="7651" max="7651" width="9.6640625" style="1" customWidth="1"/>
    <col min="7652" max="7652" width="10.33203125" style="1" customWidth="1"/>
    <col min="7653" max="7653" width="10.6640625" style="1" customWidth="1"/>
    <col min="7654" max="7654" width="10" style="1" customWidth="1"/>
    <col min="7655" max="7655" width="10.33203125" style="1" customWidth="1"/>
    <col min="7656" max="7656" width="12" style="1" customWidth="1"/>
    <col min="7657" max="7658" width="9.33203125" style="1" customWidth="1"/>
    <col min="7659" max="7660" width="9.33203125" style="1"/>
    <col min="7661" max="7661" width="10.44140625" style="1" customWidth="1"/>
    <col min="7662" max="7881" width="9.33203125" style="1"/>
    <col min="7882" max="7882" width="16.6640625" style="1" customWidth="1"/>
    <col min="7883" max="7906" width="9.33203125" style="1" customWidth="1"/>
    <col min="7907" max="7907" width="9.6640625" style="1" customWidth="1"/>
    <col min="7908" max="7908" width="10.33203125" style="1" customWidth="1"/>
    <col min="7909" max="7909" width="10.6640625" style="1" customWidth="1"/>
    <col min="7910" max="7910" width="10" style="1" customWidth="1"/>
    <col min="7911" max="7911" width="10.33203125" style="1" customWidth="1"/>
    <col min="7912" max="7912" width="12" style="1" customWidth="1"/>
    <col min="7913" max="7914" width="9.33203125" style="1" customWidth="1"/>
    <col min="7915" max="7916" width="9.33203125" style="1"/>
    <col min="7917" max="7917" width="10.44140625" style="1" customWidth="1"/>
    <col min="7918" max="8137" width="9.33203125" style="1"/>
    <col min="8138" max="8138" width="16.6640625" style="1" customWidth="1"/>
    <col min="8139" max="8162" width="9.33203125" style="1" customWidth="1"/>
    <col min="8163" max="8163" width="9.6640625" style="1" customWidth="1"/>
    <col min="8164" max="8164" width="10.33203125" style="1" customWidth="1"/>
    <col min="8165" max="8165" width="10.6640625" style="1" customWidth="1"/>
    <col min="8166" max="8166" width="10" style="1" customWidth="1"/>
    <col min="8167" max="8167" width="10.33203125" style="1" customWidth="1"/>
    <col min="8168" max="8168" width="12" style="1" customWidth="1"/>
    <col min="8169" max="8170" width="9.33203125" style="1" customWidth="1"/>
    <col min="8171" max="8172" width="9.33203125" style="1"/>
    <col min="8173" max="8173" width="10.44140625" style="1" customWidth="1"/>
    <col min="8174" max="8393" width="9.33203125" style="1"/>
    <col min="8394" max="8394" width="16.6640625" style="1" customWidth="1"/>
    <col min="8395" max="8418" width="9.33203125" style="1" customWidth="1"/>
    <col min="8419" max="8419" width="9.6640625" style="1" customWidth="1"/>
    <col min="8420" max="8420" width="10.33203125" style="1" customWidth="1"/>
    <col min="8421" max="8421" width="10.6640625" style="1" customWidth="1"/>
    <col min="8422" max="8422" width="10" style="1" customWidth="1"/>
    <col min="8423" max="8423" width="10.33203125" style="1" customWidth="1"/>
    <col min="8424" max="8424" width="12" style="1" customWidth="1"/>
    <col min="8425" max="8426" width="9.33203125" style="1" customWidth="1"/>
    <col min="8427" max="8428" width="9.33203125" style="1"/>
    <col min="8429" max="8429" width="10.44140625" style="1" customWidth="1"/>
    <col min="8430" max="8649" width="9.33203125" style="1"/>
    <col min="8650" max="8650" width="16.6640625" style="1" customWidth="1"/>
    <col min="8651" max="8674" width="9.33203125" style="1" customWidth="1"/>
    <col min="8675" max="8675" width="9.6640625" style="1" customWidth="1"/>
    <col min="8676" max="8676" width="10.33203125" style="1" customWidth="1"/>
    <col min="8677" max="8677" width="10.6640625" style="1" customWidth="1"/>
    <col min="8678" max="8678" width="10" style="1" customWidth="1"/>
    <col min="8679" max="8679" width="10.33203125" style="1" customWidth="1"/>
    <col min="8680" max="8680" width="12" style="1" customWidth="1"/>
    <col min="8681" max="8682" width="9.33203125" style="1" customWidth="1"/>
    <col min="8683" max="8684" width="9.33203125" style="1"/>
    <col min="8685" max="8685" width="10.44140625" style="1" customWidth="1"/>
    <col min="8686" max="8905" width="9.33203125" style="1"/>
    <col min="8906" max="8906" width="16.6640625" style="1" customWidth="1"/>
    <col min="8907" max="8930" width="9.33203125" style="1" customWidth="1"/>
    <col min="8931" max="8931" width="9.6640625" style="1" customWidth="1"/>
    <col min="8932" max="8932" width="10.33203125" style="1" customWidth="1"/>
    <col min="8933" max="8933" width="10.6640625" style="1" customWidth="1"/>
    <col min="8934" max="8934" width="10" style="1" customWidth="1"/>
    <col min="8935" max="8935" width="10.33203125" style="1" customWidth="1"/>
    <col min="8936" max="8936" width="12" style="1" customWidth="1"/>
    <col min="8937" max="8938" width="9.33203125" style="1" customWidth="1"/>
    <col min="8939" max="8940" width="9.33203125" style="1"/>
    <col min="8941" max="8941" width="10.44140625" style="1" customWidth="1"/>
    <col min="8942" max="9161" width="9.33203125" style="1"/>
    <col min="9162" max="9162" width="16.6640625" style="1" customWidth="1"/>
    <col min="9163" max="9186" width="9.33203125" style="1" customWidth="1"/>
    <col min="9187" max="9187" width="9.6640625" style="1" customWidth="1"/>
    <col min="9188" max="9188" width="10.33203125" style="1" customWidth="1"/>
    <col min="9189" max="9189" width="10.6640625" style="1" customWidth="1"/>
    <col min="9190" max="9190" width="10" style="1" customWidth="1"/>
    <col min="9191" max="9191" width="10.33203125" style="1" customWidth="1"/>
    <col min="9192" max="9192" width="12" style="1" customWidth="1"/>
    <col min="9193" max="9194" width="9.33203125" style="1" customWidth="1"/>
    <col min="9195" max="9196" width="9.33203125" style="1"/>
    <col min="9197" max="9197" width="10.44140625" style="1" customWidth="1"/>
    <col min="9198" max="9417" width="9.33203125" style="1"/>
    <col min="9418" max="9418" width="16.6640625" style="1" customWidth="1"/>
    <col min="9419" max="9442" width="9.33203125" style="1" customWidth="1"/>
    <col min="9443" max="9443" width="9.6640625" style="1" customWidth="1"/>
    <col min="9444" max="9444" width="10.33203125" style="1" customWidth="1"/>
    <col min="9445" max="9445" width="10.6640625" style="1" customWidth="1"/>
    <col min="9446" max="9446" width="10" style="1" customWidth="1"/>
    <col min="9447" max="9447" width="10.33203125" style="1" customWidth="1"/>
    <col min="9448" max="9448" width="12" style="1" customWidth="1"/>
    <col min="9449" max="9450" width="9.33203125" style="1" customWidth="1"/>
    <col min="9451" max="9452" width="9.33203125" style="1"/>
    <col min="9453" max="9453" width="10.44140625" style="1" customWidth="1"/>
    <col min="9454" max="9673" width="9.33203125" style="1"/>
    <col min="9674" max="9674" width="16.6640625" style="1" customWidth="1"/>
    <col min="9675" max="9698" width="9.33203125" style="1" customWidth="1"/>
    <col min="9699" max="9699" width="9.6640625" style="1" customWidth="1"/>
    <col min="9700" max="9700" width="10.33203125" style="1" customWidth="1"/>
    <col min="9701" max="9701" width="10.6640625" style="1" customWidth="1"/>
    <col min="9702" max="9702" width="10" style="1" customWidth="1"/>
    <col min="9703" max="9703" width="10.33203125" style="1" customWidth="1"/>
    <col min="9704" max="9704" width="12" style="1" customWidth="1"/>
    <col min="9705" max="9706" width="9.33203125" style="1" customWidth="1"/>
    <col min="9707" max="9708" width="9.33203125" style="1"/>
    <col min="9709" max="9709" width="10.44140625" style="1" customWidth="1"/>
    <col min="9710" max="9929" width="9.33203125" style="1"/>
    <col min="9930" max="9930" width="16.6640625" style="1" customWidth="1"/>
    <col min="9931" max="9954" width="9.33203125" style="1" customWidth="1"/>
    <col min="9955" max="9955" width="9.6640625" style="1" customWidth="1"/>
    <col min="9956" max="9956" width="10.33203125" style="1" customWidth="1"/>
    <col min="9957" max="9957" width="10.6640625" style="1" customWidth="1"/>
    <col min="9958" max="9958" width="10" style="1" customWidth="1"/>
    <col min="9959" max="9959" width="10.33203125" style="1" customWidth="1"/>
    <col min="9960" max="9960" width="12" style="1" customWidth="1"/>
    <col min="9961" max="9962" width="9.33203125" style="1" customWidth="1"/>
    <col min="9963" max="9964" width="9.33203125" style="1"/>
    <col min="9965" max="9965" width="10.44140625" style="1" customWidth="1"/>
    <col min="9966" max="10185" width="9.33203125" style="1"/>
    <col min="10186" max="10186" width="16.6640625" style="1" customWidth="1"/>
    <col min="10187" max="10210" width="9.33203125" style="1" customWidth="1"/>
    <col min="10211" max="10211" width="9.6640625" style="1" customWidth="1"/>
    <col min="10212" max="10212" width="10.33203125" style="1" customWidth="1"/>
    <col min="10213" max="10213" width="10.6640625" style="1" customWidth="1"/>
    <col min="10214" max="10214" width="10" style="1" customWidth="1"/>
    <col min="10215" max="10215" width="10.33203125" style="1" customWidth="1"/>
    <col min="10216" max="10216" width="12" style="1" customWidth="1"/>
    <col min="10217" max="10218" width="9.33203125" style="1" customWidth="1"/>
    <col min="10219" max="10220" width="9.33203125" style="1"/>
    <col min="10221" max="10221" width="10.44140625" style="1" customWidth="1"/>
    <col min="10222" max="10441" width="9.33203125" style="1"/>
    <col min="10442" max="10442" width="16.6640625" style="1" customWidth="1"/>
    <col min="10443" max="10466" width="9.33203125" style="1" customWidth="1"/>
    <col min="10467" max="10467" width="9.6640625" style="1" customWidth="1"/>
    <col min="10468" max="10468" width="10.33203125" style="1" customWidth="1"/>
    <col min="10469" max="10469" width="10.6640625" style="1" customWidth="1"/>
    <col min="10470" max="10470" width="10" style="1" customWidth="1"/>
    <col min="10471" max="10471" width="10.33203125" style="1" customWidth="1"/>
    <col min="10472" max="10472" width="12" style="1" customWidth="1"/>
    <col min="10473" max="10474" width="9.33203125" style="1" customWidth="1"/>
    <col min="10475" max="10476" width="9.33203125" style="1"/>
    <col min="10477" max="10477" width="10.44140625" style="1" customWidth="1"/>
    <col min="10478" max="10697" width="9.33203125" style="1"/>
    <col min="10698" max="10698" width="16.6640625" style="1" customWidth="1"/>
    <col min="10699" max="10722" width="9.33203125" style="1" customWidth="1"/>
    <col min="10723" max="10723" width="9.6640625" style="1" customWidth="1"/>
    <col min="10724" max="10724" width="10.33203125" style="1" customWidth="1"/>
    <col min="10725" max="10725" width="10.6640625" style="1" customWidth="1"/>
    <col min="10726" max="10726" width="10" style="1" customWidth="1"/>
    <col min="10727" max="10727" width="10.33203125" style="1" customWidth="1"/>
    <col min="10728" max="10728" width="12" style="1" customWidth="1"/>
    <col min="10729" max="10730" width="9.33203125" style="1" customWidth="1"/>
    <col min="10731" max="10732" width="9.33203125" style="1"/>
    <col min="10733" max="10733" width="10.44140625" style="1" customWidth="1"/>
    <col min="10734" max="10953" width="9.33203125" style="1"/>
    <col min="10954" max="10954" width="16.6640625" style="1" customWidth="1"/>
    <col min="10955" max="10978" width="9.33203125" style="1" customWidth="1"/>
    <col min="10979" max="10979" width="9.6640625" style="1" customWidth="1"/>
    <col min="10980" max="10980" width="10.33203125" style="1" customWidth="1"/>
    <col min="10981" max="10981" width="10.6640625" style="1" customWidth="1"/>
    <col min="10982" max="10982" width="10" style="1" customWidth="1"/>
    <col min="10983" max="10983" width="10.33203125" style="1" customWidth="1"/>
    <col min="10984" max="10984" width="12" style="1" customWidth="1"/>
    <col min="10985" max="10986" width="9.33203125" style="1" customWidth="1"/>
    <col min="10987" max="10988" width="9.33203125" style="1"/>
    <col min="10989" max="10989" width="10.44140625" style="1" customWidth="1"/>
    <col min="10990" max="11209" width="9.33203125" style="1"/>
    <col min="11210" max="11210" width="16.6640625" style="1" customWidth="1"/>
    <col min="11211" max="11234" width="9.33203125" style="1" customWidth="1"/>
    <col min="11235" max="11235" width="9.6640625" style="1" customWidth="1"/>
    <col min="11236" max="11236" width="10.33203125" style="1" customWidth="1"/>
    <col min="11237" max="11237" width="10.6640625" style="1" customWidth="1"/>
    <col min="11238" max="11238" width="10" style="1" customWidth="1"/>
    <col min="11239" max="11239" width="10.33203125" style="1" customWidth="1"/>
    <col min="11240" max="11240" width="12" style="1" customWidth="1"/>
    <col min="11241" max="11242" width="9.33203125" style="1" customWidth="1"/>
    <col min="11243" max="11244" width="9.33203125" style="1"/>
    <col min="11245" max="11245" width="10.44140625" style="1" customWidth="1"/>
    <col min="11246" max="11465" width="9.33203125" style="1"/>
    <col min="11466" max="11466" width="16.6640625" style="1" customWidth="1"/>
    <col min="11467" max="11490" width="9.33203125" style="1" customWidth="1"/>
    <col min="11491" max="11491" width="9.6640625" style="1" customWidth="1"/>
    <col min="11492" max="11492" width="10.33203125" style="1" customWidth="1"/>
    <col min="11493" max="11493" width="10.6640625" style="1" customWidth="1"/>
    <col min="11494" max="11494" width="10" style="1" customWidth="1"/>
    <col min="11495" max="11495" width="10.33203125" style="1" customWidth="1"/>
    <col min="11496" max="11496" width="12" style="1" customWidth="1"/>
    <col min="11497" max="11498" width="9.33203125" style="1" customWidth="1"/>
    <col min="11499" max="11500" width="9.33203125" style="1"/>
    <col min="11501" max="11501" width="10.44140625" style="1" customWidth="1"/>
    <col min="11502" max="11721" width="9.33203125" style="1"/>
    <col min="11722" max="11722" width="16.6640625" style="1" customWidth="1"/>
    <col min="11723" max="11746" width="9.33203125" style="1" customWidth="1"/>
    <col min="11747" max="11747" width="9.6640625" style="1" customWidth="1"/>
    <col min="11748" max="11748" width="10.33203125" style="1" customWidth="1"/>
    <col min="11749" max="11749" width="10.6640625" style="1" customWidth="1"/>
    <col min="11750" max="11750" width="10" style="1" customWidth="1"/>
    <col min="11751" max="11751" width="10.33203125" style="1" customWidth="1"/>
    <col min="11752" max="11752" width="12" style="1" customWidth="1"/>
    <col min="11753" max="11754" width="9.33203125" style="1" customWidth="1"/>
    <col min="11755" max="11756" width="9.33203125" style="1"/>
    <col min="11757" max="11757" width="10.44140625" style="1" customWidth="1"/>
    <col min="11758" max="11977" width="9.33203125" style="1"/>
    <col min="11978" max="11978" width="16.6640625" style="1" customWidth="1"/>
    <col min="11979" max="12002" width="9.33203125" style="1" customWidth="1"/>
    <col min="12003" max="12003" width="9.6640625" style="1" customWidth="1"/>
    <col min="12004" max="12004" width="10.33203125" style="1" customWidth="1"/>
    <col min="12005" max="12005" width="10.6640625" style="1" customWidth="1"/>
    <col min="12006" max="12006" width="10" style="1" customWidth="1"/>
    <col min="12007" max="12007" width="10.33203125" style="1" customWidth="1"/>
    <col min="12008" max="12008" width="12" style="1" customWidth="1"/>
    <col min="12009" max="12010" width="9.33203125" style="1" customWidth="1"/>
    <col min="12011" max="12012" width="9.33203125" style="1"/>
    <col min="12013" max="12013" width="10.44140625" style="1" customWidth="1"/>
    <col min="12014" max="12233" width="9.33203125" style="1"/>
    <col min="12234" max="12234" width="16.6640625" style="1" customWidth="1"/>
    <col min="12235" max="12258" width="9.33203125" style="1" customWidth="1"/>
    <col min="12259" max="12259" width="9.6640625" style="1" customWidth="1"/>
    <col min="12260" max="12260" width="10.33203125" style="1" customWidth="1"/>
    <col min="12261" max="12261" width="10.6640625" style="1" customWidth="1"/>
    <col min="12262" max="12262" width="10" style="1" customWidth="1"/>
    <col min="12263" max="12263" width="10.33203125" style="1" customWidth="1"/>
    <col min="12264" max="12264" width="12" style="1" customWidth="1"/>
    <col min="12265" max="12266" width="9.33203125" style="1" customWidth="1"/>
    <col min="12267" max="12268" width="9.33203125" style="1"/>
    <col min="12269" max="12269" width="10.44140625" style="1" customWidth="1"/>
    <col min="12270" max="12489" width="9.33203125" style="1"/>
    <col min="12490" max="12490" width="16.6640625" style="1" customWidth="1"/>
    <col min="12491" max="12514" width="9.33203125" style="1" customWidth="1"/>
    <col min="12515" max="12515" width="9.6640625" style="1" customWidth="1"/>
    <col min="12516" max="12516" width="10.33203125" style="1" customWidth="1"/>
    <col min="12517" max="12517" width="10.6640625" style="1" customWidth="1"/>
    <col min="12518" max="12518" width="10" style="1" customWidth="1"/>
    <col min="12519" max="12519" width="10.33203125" style="1" customWidth="1"/>
    <col min="12520" max="12520" width="12" style="1" customWidth="1"/>
    <col min="12521" max="12522" width="9.33203125" style="1" customWidth="1"/>
    <col min="12523" max="12524" width="9.33203125" style="1"/>
    <col min="12525" max="12525" width="10.44140625" style="1" customWidth="1"/>
    <col min="12526" max="12745" width="9.33203125" style="1"/>
    <col min="12746" max="12746" width="16.6640625" style="1" customWidth="1"/>
    <col min="12747" max="12770" width="9.33203125" style="1" customWidth="1"/>
    <col min="12771" max="12771" width="9.6640625" style="1" customWidth="1"/>
    <col min="12772" max="12772" width="10.33203125" style="1" customWidth="1"/>
    <col min="12773" max="12773" width="10.6640625" style="1" customWidth="1"/>
    <col min="12774" max="12774" width="10" style="1" customWidth="1"/>
    <col min="12775" max="12775" width="10.33203125" style="1" customWidth="1"/>
    <col min="12776" max="12776" width="12" style="1" customWidth="1"/>
    <col min="12777" max="12778" width="9.33203125" style="1" customWidth="1"/>
    <col min="12779" max="12780" width="9.33203125" style="1"/>
    <col min="12781" max="12781" width="10.44140625" style="1" customWidth="1"/>
    <col min="12782" max="13001" width="9.33203125" style="1"/>
    <col min="13002" max="13002" width="16.6640625" style="1" customWidth="1"/>
    <col min="13003" max="13026" width="9.33203125" style="1" customWidth="1"/>
    <col min="13027" max="13027" width="9.6640625" style="1" customWidth="1"/>
    <col min="13028" max="13028" width="10.33203125" style="1" customWidth="1"/>
    <col min="13029" max="13029" width="10.6640625" style="1" customWidth="1"/>
    <col min="13030" max="13030" width="10" style="1" customWidth="1"/>
    <col min="13031" max="13031" width="10.33203125" style="1" customWidth="1"/>
    <col min="13032" max="13032" width="12" style="1" customWidth="1"/>
    <col min="13033" max="13034" width="9.33203125" style="1" customWidth="1"/>
    <col min="13035" max="13036" width="9.33203125" style="1"/>
    <col min="13037" max="13037" width="10.44140625" style="1" customWidth="1"/>
    <col min="13038" max="13257" width="9.33203125" style="1"/>
    <col min="13258" max="13258" width="16.6640625" style="1" customWidth="1"/>
    <col min="13259" max="13282" width="9.33203125" style="1" customWidth="1"/>
    <col min="13283" max="13283" width="9.6640625" style="1" customWidth="1"/>
    <col min="13284" max="13284" width="10.33203125" style="1" customWidth="1"/>
    <col min="13285" max="13285" width="10.6640625" style="1" customWidth="1"/>
    <col min="13286" max="13286" width="10" style="1" customWidth="1"/>
    <col min="13287" max="13287" width="10.33203125" style="1" customWidth="1"/>
    <col min="13288" max="13288" width="12" style="1" customWidth="1"/>
    <col min="13289" max="13290" width="9.33203125" style="1" customWidth="1"/>
    <col min="13291" max="13292" width="9.33203125" style="1"/>
    <col min="13293" max="13293" width="10.44140625" style="1" customWidth="1"/>
    <col min="13294" max="13513" width="9.33203125" style="1"/>
    <col min="13514" max="13514" width="16.6640625" style="1" customWidth="1"/>
    <col min="13515" max="13538" width="9.33203125" style="1" customWidth="1"/>
    <col min="13539" max="13539" width="9.6640625" style="1" customWidth="1"/>
    <col min="13540" max="13540" width="10.33203125" style="1" customWidth="1"/>
    <col min="13541" max="13541" width="10.6640625" style="1" customWidth="1"/>
    <col min="13542" max="13542" width="10" style="1" customWidth="1"/>
    <col min="13543" max="13543" width="10.33203125" style="1" customWidth="1"/>
    <col min="13544" max="13544" width="12" style="1" customWidth="1"/>
    <col min="13545" max="13546" width="9.33203125" style="1" customWidth="1"/>
    <col min="13547" max="13548" width="9.33203125" style="1"/>
    <col min="13549" max="13549" width="10.44140625" style="1" customWidth="1"/>
    <col min="13550" max="13769" width="9.33203125" style="1"/>
    <col min="13770" max="13770" width="16.6640625" style="1" customWidth="1"/>
    <col min="13771" max="13794" width="9.33203125" style="1" customWidth="1"/>
    <col min="13795" max="13795" width="9.6640625" style="1" customWidth="1"/>
    <col min="13796" max="13796" width="10.33203125" style="1" customWidth="1"/>
    <col min="13797" max="13797" width="10.6640625" style="1" customWidth="1"/>
    <col min="13798" max="13798" width="10" style="1" customWidth="1"/>
    <col min="13799" max="13799" width="10.33203125" style="1" customWidth="1"/>
    <col min="13800" max="13800" width="12" style="1" customWidth="1"/>
    <col min="13801" max="13802" width="9.33203125" style="1" customWidth="1"/>
    <col min="13803" max="13804" width="9.33203125" style="1"/>
    <col min="13805" max="13805" width="10.44140625" style="1" customWidth="1"/>
    <col min="13806" max="14025" width="9.33203125" style="1"/>
    <col min="14026" max="14026" width="16.6640625" style="1" customWidth="1"/>
    <col min="14027" max="14050" width="9.33203125" style="1" customWidth="1"/>
    <col min="14051" max="14051" width="9.6640625" style="1" customWidth="1"/>
    <col min="14052" max="14052" width="10.33203125" style="1" customWidth="1"/>
    <col min="14053" max="14053" width="10.6640625" style="1" customWidth="1"/>
    <col min="14054" max="14054" width="10" style="1" customWidth="1"/>
    <col min="14055" max="14055" width="10.33203125" style="1" customWidth="1"/>
    <col min="14056" max="14056" width="12" style="1" customWidth="1"/>
    <col min="14057" max="14058" width="9.33203125" style="1" customWidth="1"/>
    <col min="14059" max="14060" width="9.33203125" style="1"/>
    <col min="14061" max="14061" width="10.44140625" style="1" customWidth="1"/>
    <col min="14062" max="14281" width="9.33203125" style="1"/>
    <col min="14282" max="14282" width="16.6640625" style="1" customWidth="1"/>
    <col min="14283" max="14306" width="9.33203125" style="1" customWidth="1"/>
    <col min="14307" max="14307" width="9.6640625" style="1" customWidth="1"/>
    <col min="14308" max="14308" width="10.33203125" style="1" customWidth="1"/>
    <col min="14309" max="14309" width="10.6640625" style="1" customWidth="1"/>
    <col min="14310" max="14310" width="10" style="1" customWidth="1"/>
    <col min="14311" max="14311" width="10.33203125" style="1" customWidth="1"/>
    <col min="14312" max="14312" width="12" style="1" customWidth="1"/>
    <col min="14313" max="14314" width="9.33203125" style="1" customWidth="1"/>
    <col min="14315" max="14316" width="9.33203125" style="1"/>
    <col min="14317" max="14317" width="10.44140625" style="1" customWidth="1"/>
    <col min="14318" max="14537" width="9.33203125" style="1"/>
    <col min="14538" max="14538" width="16.6640625" style="1" customWidth="1"/>
    <col min="14539" max="14562" width="9.33203125" style="1" customWidth="1"/>
    <col min="14563" max="14563" width="9.6640625" style="1" customWidth="1"/>
    <col min="14564" max="14564" width="10.33203125" style="1" customWidth="1"/>
    <col min="14565" max="14565" width="10.6640625" style="1" customWidth="1"/>
    <col min="14566" max="14566" width="10" style="1" customWidth="1"/>
    <col min="14567" max="14567" width="10.33203125" style="1" customWidth="1"/>
    <col min="14568" max="14568" width="12" style="1" customWidth="1"/>
    <col min="14569" max="14570" width="9.33203125" style="1" customWidth="1"/>
    <col min="14571" max="14572" width="9.33203125" style="1"/>
    <col min="14573" max="14573" width="10.44140625" style="1" customWidth="1"/>
    <col min="14574" max="14793" width="9.33203125" style="1"/>
    <col min="14794" max="14794" width="16.6640625" style="1" customWidth="1"/>
    <col min="14795" max="14818" width="9.33203125" style="1" customWidth="1"/>
    <col min="14819" max="14819" width="9.6640625" style="1" customWidth="1"/>
    <col min="14820" max="14820" width="10.33203125" style="1" customWidth="1"/>
    <col min="14821" max="14821" width="10.6640625" style="1" customWidth="1"/>
    <col min="14822" max="14822" width="10" style="1" customWidth="1"/>
    <col min="14823" max="14823" width="10.33203125" style="1" customWidth="1"/>
    <col min="14824" max="14824" width="12" style="1" customWidth="1"/>
    <col min="14825" max="14826" width="9.33203125" style="1" customWidth="1"/>
    <col min="14827" max="14828" width="9.33203125" style="1"/>
    <col min="14829" max="14829" width="10.44140625" style="1" customWidth="1"/>
    <col min="14830" max="15049" width="9.33203125" style="1"/>
    <col min="15050" max="15050" width="16.6640625" style="1" customWidth="1"/>
    <col min="15051" max="15074" width="9.33203125" style="1" customWidth="1"/>
    <col min="15075" max="15075" width="9.6640625" style="1" customWidth="1"/>
    <col min="15076" max="15076" width="10.33203125" style="1" customWidth="1"/>
    <col min="15077" max="15077" width="10.6640625" style="1" customWidth="1"/>
    <col min="15078" max="15078" width="10" style="1" customWidth="1"/>
    <col min="15079" max="15079" width="10.33203125" style="1" customWidth="1"/>
    <col min="15080" max="15080" width="12" style="1" customWidth="1"/>
    <col min="15081" max="15082" width="9.33203125" style="1" customWidth="1"/>
    <col min="15083" max="15084" width="9.33203125" style="1"/>
    <col min="15085" max="15085" width="10.44140625" style="1" customWidth="1"/>
    <col min="15086" max="15305" width="9.33203125" style="1"/>
    <col min="15306" max="15306" width="16.6640625" style="1" customWidth="1"/>
    <col min="15307" max="15330" width="9.33203125" style="1" customWidth="1"/>
    <col min="15331" max="15331" width="9.6640625" style="1" customWidth="1"/>
    <col min="15332" max="15332" width="10.33203125" style="1" customWidth="1"/>
    <col min="15333" max="15333" width="10.6640625" style="1" customWidth="1"/>
    <col min="15334" max="15334" width="10" style="1" customWidth="1"/>
    <col min="15335" max="15335" width="10.33203125" style="1" customWidth="1"/>
    <col min="15336" max="15336" width="12" style="1" customWidth="1"/>
    <col min="15337" max="15338" width="9.33203125" style="1" customWidth="1"/>
    <col min="15339" max="15340" width="9.33203125" style="1"/>
    <col min="15341" max="15341" width="10.44140625" style="1" customWidth="1"/>
    <col min="15342" max="15561" width="9.33203125" style="1"/>
    <col min="15562" max="15562" width="16.6640625" style="1" customWidth="1"/>
    <col min="15563" max="15586" width="9.33203125" style="1" customWidth="1"/>
    <col min="15587" max="15587" width="9.6640625" style="1" customWidth="1"/>
    <col min="15588" max="15588" width="10.33203125" style="1" customWidth="1"/>
    <col min="15589" max="15589" width="10.6640625" style="1" customWidth="1"/>
    <col min="15590" max="15590" width="10" style="1" customWidth="1"/>
    <col min="15591" max="15591" width="10.33203125" style="1" customWidth="1"/>
    <col min="15592" max="15592" width="12" style="1" customWidth="1"/>
    <col min="15593" max="15594" width="9.33203125" style="1" customWidth="1"/>
    <col min="15595" max="15596" width="9.33203125" style="1"/>
    <col min="15597" max="15597" width="10.44140625" style="1" customWidth="1"/>
    <col min="15598" max="15817" width="9.33203125" style="1"/>
    <col min="15818" max="15818" width="16.6640625" style="1" customWidth="1"/>
    <col min="15819" max="15842" width="9.33203125" style="1" customWidth="1"/>
    <col min="15843" max="15843" width="9.6640625" style="1" customWidth="1"/>
    <col min="15844" max="15844" width="10.33203125" style="1" customWidth="1"/>
    <col min="15845" max="15845" width="10.6640625" style="1" customWidth="1"/>
    <col min="15846" max="15846" width="10" style="1" customWidth="1"/>
    <col min="15847" max="15847" width="10.33203125" style="1" customWidth="1"/>
    <col min="15848" max="15848" width="12" style="1" customWidth="1"/>
    <col min="15849" max="15850" width="9.33203125" style="1" customWidth="1"/>
    <col min="15851" max="15852" width="9.33203125" style="1"/>
    <col min="15853" max="15853" width="10.44140625" style="1" customWidth="1"/>
    <col min="15854" max="16073" width="9.33203125" style="1"/>
    <col min="16074" max="16074" width="16.6640625" style="1" customWidth="1"/>
    <col min="16075" max="16098" width="9.33203125" style="1" customWidth="1"/>
    <col min="16099" max="16099" width="9.6640625" style="1" customWidth="1"/>
    <col min="16100" max="16100" width="10.33203125" style="1" customWidth="1"/>
    <col min="16101" max="16101" width="10.6640625" style="1" customWidth="1"/>
    <col min="16102" max="16102" width="10" style="1" customWidth="1"/>
    <col min="16103" max="16103" width="10.33203125" style="1" customWidth="1"/>
    <col min="16104" max="16104" width="12" style="1" customWidth="1"/>
    <col min="16105" max="16106" width="9.33203125" style="1" customWidth="1"/>
    <col min="16107" max="16108" width="9.33203125" style="1"/>
    <col min="16109" max="16109" width="10.44140625" style="1" customWidth="1"/>
    <col min="16110" max="16377" width="9.33203125" style="1"/>
    <col min="16378" max="16384" width="9.33203125" style="1" customWidth="1"/>
  </cols>
  <sheetData>
    <row r="1" spans="1:27" s="23" customFormat="1" ht="36.75" customHeight="1" x14ac:dyDescent="0.3">
      <c r="A1" s="221" t="s">
        <v>89</v>
      </c>
      <c r="B1" s="172" t="s">
        <v>90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3"/>
    </row>
    <row r="2" spans="1:27" s="23" customFormat="1" ht="17.399999999999999" x14ac:dyDescent="0.3">
      <c r="A2" s="221"/>
      <c r="B2" s="171" t="s">
        <v>106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</row>
    <row r="3" spans="1:27" s="16" customFormat="1" ht="15" customHeight="1" x14ac:dyDescent="0.3">
      <c r="A3" s="3" t="s">
        <v>91</v>
      </c>
      <c r="B3" s="92"/>
      <c r="C3" s="20">
        <v>2002</v>
      </c>
      <c r="D3" s="20">
        <v>2003</v>
      </c>
      <c r="E3" s="20">
        <v>2004</v>
      </c>
      <c r="F3" s="20">
        <v>2005</v>
      </c>
      <c r="G3" s="20">
        <v>2006</v>
      </c>
      <c r="H3" s="20">
        <v>2007</v>
      </c>
      <c r="I3" s="20">
        <v>2008</v>
      </c>
      <c r="J3" s="20">
        <v>2009</v>
      </c>
      <c r="K3" s="20">
        <v>2010</v>
      </c>
      <c r="L3" s="20">
        <v>2011</v>
      </c>
      <c r="M3" s="28">
        <v>2012</v>
      </c>
      <c r="N3" s="28">
        <v>2013</v>
      </c>
      <c r="O3" s="34">
        <v>2014</v>
      </c>
      <c r="P3" s="34">
        <v>2015</v>
      </c>
      <c r="Q3" s="34">
        <v>2016</v>
      </c>
      <c r="R3" s="34">
        <v>2017</v>
      </c>
      <c r="S3" s="34">
        <v>2018</v>
      </c>
      <c r="T3" s="120">
        <v>2019</v>
      </c>
      <c r="U3" s="34">
        <v>2020</v>
      </c>
      <c r="V3" s="34">
        <v>2021</v>
      </c>
      <c r="W3" s="34">
        <v>2022</v>
      </c>
    </row>
    <row r="4" spans="1:27" s="3" customFormat="1" ht="13.8" x14ac:dyDescent="0.25">
      <c r="A4" s="91" t="s">
        <v>92</v>
      </c>
      <c r="B4" s="26" t="s">
        <v>71</v>
      </c>
      <c r="C4" s="138">
        <v>4128</v>
      </c>
      <c r="D4" s="138">
        <v>82</v>
      </c>
      <c r="E4" s="138">
        <v>68</v>
      </c>
      <c r="F4" s="138">
        <v>189</v>
      </c>
      <c r="G4" s="138">
        <v>273</v>
      </c>
      <c r="H4" s="138">
        <v>3570</v>
      </c>
      <c r="I4" s="138">
        <v>10042</v>
      </c>
      <c r="J4" s="138">
        <v>553</v>
      </c>
      <c r="K4" s="138">
        <v>4625</v>
      </c>
      <c r="L4" s="138">
        <v>8798</v>
      </c>
      <c r="M4" s="138">
        <v>9873</v>
      </c>
      <c r="N4" s="138">
        <v>16342</v>
      </c>
      <c r="O4" s="139">
        <v>7167</v>
      </c>
      <c r="P4" s="139">
        <v>12159</v>
      </c>
      <c r="Q4" s="139">
        <v>5097</v>
      </c>
      <c r="R4" s="139">
        <v>5655</v>
      </c>
      <c r="S4" s="140">
        <v>3320</v>
      </c>
      <c r="T4" s="141">
        <v>8559.9714815342923</v>
      </c>
      <c r="U4" s="140">
        <v>0</v>
      </c>
      <c r="V4" s="140">
        <v>0</v>
      </c>
      <c r="W4" s="140">
        <v>3159</v>
      </c>
    </row>
    <row r="5" spans="1:27" s="151" customFormat="1" ht="13.8" x14ac:dyDescent="0.25">
      <c r="A5" s="148"/>
      <c r="B5" s="149" t="s">
        <v>72</v>
      </c>
      <c r="C5" s="144">
        <v>36281</v>
      </c>
      <c r="D5" s="144">
        <v>22207</v>
      </c>
      <c r="E5" s="144">
        <v>19377</v>
      </c>
      <c r="F5" s="144">
        <v>6248</v>
      </c>
      <c r="G5" s="144">
        <v>20964</v>
      </c>
      <c r="H5" s="144">
        <v>18402</v>
      </c>
      <c r="I5" s="144">
        <v>15986</v>
      </c>
      <c r="J5" s="144">
        <v>29703</v>
      </c>
      <c r="K5" s="144">
        <v>11176</v>
      </c>
      <c r="L5" s="144">
        <v>18977</v>
      </c>
      <c r="M5" s="144">
        <v>27461</v>
      </c>
      <c r="N5" s="144">
        <v>137178</v>
      </c>
      <c r="O5" s="143">
        <v>94430</v>
      </c>
      <c r="P5" s="143">
        <v>92816</v>
      </c>
      <c r="Q5" s="143">
        <v>71258</v>
      </c>
      <c r="R5" s="141">
        <v>49228</v>
      </c>
      <c r="S5" s="141">
        <v>53187</v>
      </c>
      <c r="T5" s="141">
        <v>48192</v>
      </c>
      <c r="U5" s="141">
        <v>62863</v>
      </c>
      <c r="V5" s="150">
        <v>71716</v>
      </c>
      <c r="W5" s="150">
        <v>64179</v>
      </c>
    </row>
    <row r="6" spans="1:27" s="151" customFormat="1" ht="13.8" x14ac:dyDescent="0.25">
      <c r="A6" s="148"/>
      <c r="B6" s="149" t="s">
        <v>93</v>
      </c>
      <c r="C6" s="144">
        <v>-32153</v>
      </c>
      <c r="D6" s="144">
        <v>-21894</v>
      </c>
      <c r="E6" s="144">
        <v>-19309</v>
      </c>
      <c r="F6" s="144">
        <v>-6058</v>
      </c>
      <c r="G6" s="144">
        <v>-20690</v>
      </c>
      <c r="H6" s="144">
        <v>-14832</v>
      </c>
      <c r="I6" s="144">
        <v>-5243</v>
      </c>
      <c r="J6" s="144">
        <v>-29150</v>
      </c>
      <c r="K6" s="144">
        <v>-6551</v>
      </c>
      <c r="L6" s="144">
        <v>-10179</v>
      </c>
      <c r="M6" s="144">
        <v>-17588</v>
      </c>
      <c r="N6" s="144">
        <v>-120836</v>
      </c>
      <c r="O6" s="143">
        <v>-87263</v>
      </c>
      <c r="P6" s="143">
        <v>-80657</v>
      </c>
      <c r="Q6" s="143">
        <f t="shared" ref="Q6:W6" si="0">Q4-Q5</f>
        <v>-66161</v>
      </c>
      <c r="R6" s="143">
        <f t="shared" si="0"/>
        <v>-43573</v>
      </c>
      <c r="S6" s="143">
        <f t="shared" si="0"/>
        <v>-49867</v>
      </c>
      <c r="T6" s="141">
        <f t="shared" si="0"/>
        <v>-39632.028518465711</v>
      </c>
      <c r="U6" s="141">
        <f t="shared" si="0"/>
        <v>-62863</v>
      </c>
      <c r="V6" s="141">
        <f t="shared" si="0"/>
        <v>-71716</v>
      </c>
      <c r="W6" s="141">
        <f t="shared" si="0"/>
        <v>-61020</v>
      </c>
      <c r="X6" s="152"/>
      <c r="Y6" s="152"/>
      <c r="Z6" s="152"/>
      <c r="AA6" s="152"/>
    </row>
    <row r="7" spans="1:27" s="151" customFormat="1" ht="13.8" x14ac:dyDescent="0.25">
      <c r="A7" s="153" t="s">
        <v>94</v>
      </c>
      <c r="B7" s="149" t="s">
        <v>71</v>
      </c>
      <c r="C7" s="144">
        <v>41</v>
      </c>
      <c r="D7" s="144">
        <v>38</v>
      </c>
      <c r="E7" s="144">
        <v>8</v>
      </c>
      <c r="F7" s="144">
        <v>7</v>
      </c>
      <c r="G7" s="144">
        <v>22</v>
      </c>
      <c r="H7" s="144">
        <v>1</v>
      </c>
      <c r="I7" s="144">
        <v>0</v>
      </c>
      <c r="J7" s="144">
        <v>6</v>
      </c>
      <c r="K7" s="144">
        <v>0</v>
      </c>
      <c r="L7" s="144">
        <v>7</v>
      </c>
      <c r="M7" s="144">
        <v>112</v>
      </c>
      <c r="N7" s="144">
        <v>9</v>
      </c>
      <c r="O7" s="143">
        <v>2</v>
      </c>
      <c r="P7" s="143">
        <v>11</v>
      </c>
      <c r="Q7" s="143">
        <v>10</v>
      </c>
      <c r="R7" s="141">
        <v>1</v>
      </c>
      <c r="S7" s="141">
        <v>7</v>
      </c>
      <c r="T7" s="141">
        <v>21.763867103949806</v>
      </c>
      <c r="U7" s="141">
        <v>0</v>
      </c>
      <c r="V7" s="141">
        <v>0</v>
      </c>
      <c r="W7" s="141">
        <v>0</v>
      </c>
      <c r="X7" s="152"/>
      <c r="Y7" s="152"/>
      <c r="Z7" s="152"/>
      <c r="AA7" s="152"/>
    </row>
    <row r="8" spans="1:27" s="151" customFormat="1" ht="13.8" x14ac:dyDescent="0.25">
      <c r="A8" s="148"/>
      <c r="B8" s="149" t="s">
        <v>72</v>
      </c>
      <c r="C8" s="144">
        <v>693</v>
      </c>
      <c r="D8" s="144">
        <v>646</v>
      </c>
      <c r="E8" s="144">
        <v>316</v>
      </c>
      <c r="F8" s="144">
        <v>258</v>
      </c>
      <c r="G8" s="144">
        <v>395</v>
      </c>
      <c r="H8" s="144">
        <v>350</v>
      </c>
      <c r="I8" s="144">
        <v>545</v>
      </c>
      <c r="J8" s="144">
        <v>1059</v>
      </c>
      <c r="K8" s="144">
        <v>2051</v>
      </c>
      <c r="L8" s="144">
        <v>9218</v>
      </c>
      <c r="M8" s="144">
        <v>9668</v>
      </c>
      <c r="N8" s="144">
        <v>17465</v>
      </c>
      <c r="O8" s="143">
        <v>30448</v>
      </c>
      <c r="P8" s="143">
        <v>30845</v>
      </c>
      <c r="Q8" s="143">
        <v>6573</v>
      </c>
      <c r="R8" s="141">
        <v>5358</v>
      </c>
      <c r="S8" s="141">
        <v>7464</v>
      </c>
      <c r="T8" s="141">
        <v>5436</v>
      </c>
      <c r="U8" s="141">
        <v>9433</v>
      </c>
      <c r="V8" s="141">
        <v>8573</v>
      </c>
      <c r="W8" s="141">
        <v>13221</v>
      </c>
      <c r="X8" s="152"/>
      <c r="Y8" s="152"/>
      <c r="Z8" s="152"/>
      <c r="AA8" s="152"/>
    </row>
    <row r="9" spans="1:27" s="151" customFormat="1" ht="13.8" x14ac:dyDescent="0.25">
      <c r="A9" s="148"/>
      <c r="B9" s="149" t="s">
        <v>93</v>
      </c>
      <c r="C9" s="144">
        <v>-652</v>
      </c>
      <c r="D9" s="144">
        <v>-608</v>
      </c>
      <c r="E9" s="144">
        <v>-308</v>
      </c>
      <c r="F9" s="144">
        <v>-251</v>
      </c>
      <c r="G9" s="144">
        <v>-373</v>
      </c>
      <c r="H9" s="144">
        <v>-349</v>
      </c>
      <c r="I9" s="144">
        <v>-545</v>
      </c>
      <c r="J9" s="144">
        <v>-1053</v>
      </c>
      <c r="K9" s="144">
        <v>-2051</v>
      </c>
      <c r="L9" s="144">
        <v>-9211</v>
      </c>
      <c r="M9" s="144">
        <v>-9556</v>
      </c>
      <c r="N9" s="144">
        <v>-17456</v>
      </c>
      <c r="O9" s="143">
        <v>-30446</v>
      </c>
      <c r="P9" s="143">
        <v>-30834</v>
      </c>
      <c r="Q9" s="141">
        <f>Q7-Q8</f>
        <v>-6563</v>
      </c>
      <c r="R9" s="141">
        <f>R7-R8</f>
        <v>-5357</v>
      </c>
      <c r="S9" s="141">
        <f>S7-S8</f>
        <v>-7457</v>
      </c>
      <c r="T9" s="141">
        <v>-5002.0718665335808</v>
      </c>
      <c r="U9" s="141">
        <v>-5002.0718665335808</v>
      </c>
      <c r="V9" s="141">
        <v>-5002.0718665335808</v>
      </c>
      <c r="W9" s="141">
        <v>-5002.0718665335808</v>
      </c>
      <c r="X9" s="152"/>
      <c r="Y9" s="152"/>
      <c r="Z9" s="152"/>
      <c r="AA9" s="152"/>
    </row>
    <row r="10" spans="1:27" s="151" customFormat="1" ht="13.8" x14ac:dyDescent="0.25">
      <c r="A10" s="148" t="s">
        <v>127</v>
      </c>
      <c r="B10" s="149" t="s">
        <v>71</v>
      </c>
      <c r="C10" s="144">
        <v>0</v>
      </c>
      <c r="D10" s="144">
        <v>0</v>
      </c>
      <c r="E10" s="144">
        <v>0</v>
      </c>
      <c r="F10" s="144">
        <v>0</v>
      </c>
      <c r="G10" s="144">
        <v>504</v>
      </c>
      <c r="H10" s="144">
        <v>694</v>
      </c>
      <c r="I10" s="144">
        <v>6884</v>
      </c>
      <c r="J10" s="144">
        <v>6829</v>
      </c>
      <c r="K10" s="144">
        <v>3568</v>
      </c>
      <c r="L10" s="144">
        <v>5210</v>
      </c>
      <c r="M10" s="144">
        <v>14980</v>
      </c>
      <c r="N10" s="144">
        <v>3017</v>
      </c>
      <c r="O10" s="143">
        <v>6615</v>
      </c>
      <c r="P10" s="143">
        <v>0</v>
      </c>
      <c r="Q10" s="143">
        <v>0</v>
      </c>
      <c r="R10" s="141">
        <v>0</v>
      </c>
      <c r="S10" s="143">
        <v>0</v>
      </c>
      <c r="T10" s="141">
        <v>0</v>
      </c>
      <c r="U10" s="141">
        <v>0</v>
      </c>
      <c r="V10" s="141">
        <v>11366</v>
      </c>
      <c r="W10" s="141">
        <v>3406</v>
      </c>
      <c r="X10" s="152"/>
      <c r="Y10" s="152"/>
      <c r="Z10" s="152"/>
      <c r="AA10" s="152"/>
    </row>
    <row r="11" spans="1:27" s="151" customFormat="1" ht="13.8" x14ac:dyDescent="0.25">
      <c r="A11" s="148"/>
      <c r="B11" s="149" t="s">
        <v>72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3">
        <v>0</v>
      </c>
      <c r="P11" s="143">
        <v>0</v>
      </c>
      <c r="Q11" s="143">
        <v>0</v>
      </c>
      <c r="R11" s="141">
        <v>0</v>
      </c>
      <c r="S11" s="143">
        <v>0</v>
      </c>
      <c r="T11" s="141">
        <v>350</v>
      </c>
      <c r="U11" s="141">
        <v>115</v>
      </c>
      <c r="V11" s="141">
        <v>273</v>
      </c>
      <c r="W11" s="141">
        <v>555</v>
      </c>
      <c r="X11" s="152"/>
      <c r="Y11" s="152"/>
      <c r="Z11" s="152"/>
      <c r="AA11" s="152"/>
    </row>
    <row r="12" spans="1:27" s="151" customFormat="1" ht="13.8" x14ac:dyDescent="0.25">
      <c r="A12" s="148"/>
      <c r="B12" s="149" t="s">
        <v>93</v>
      </c>
      <c r="C12" s="144">
        <v>0</v>
      </c>
      <c r="D12" s="144">
        <v>0</v>
      </c>
      <c r="E12" s="144">
        <v>0</v>
      </c>
      <c r="F12" s="144">
        <v>0</v>
      </c>
      <c r="G12" s="144">
        <v>504</v>
      </c>
      <c r="H12" s="144">
        <v>694</v>
      </c>
      <c r="I12" s="144">
        <v>6884</v>
      </c>
      <c r="J12" s="144">
        <v>6829</v>
      </c>
      <c r="K12" s="144">
        <v>3568</v>
      </c>
      <c r="L12" s="144">
        <v>5210</v>
      </c>
      <c r="M12" s="144">
        <v>14980</v>
      </c>
      <c r="N12" s="144">
        <v>3017</v>
      </c>
      <c r="O12" s="144">
        <v>6615</v>
      </c>
      <c r="P12" s="144">
        <v>0</v>
      </c>
      <c r="Q12" s="141">
        <f t="shared" ref="Q12:W12" si="1">Q10-Q11</f>
        <v>0</v>
      </c>
      <c r="R12" s="143">
        <f t="shared" si="1"/>
        <v>0</v>
      </c>
      <c r="S12" s="141">
        <f t="shared" si="1"/>
        <v>0</v>
      </c>
      <c r="T12" s="141">
        <f t="shared" si="1"/>
        <v>-350</v>
      </c>
      <c r="U12" s="141">
        <f t="shared" si="1"/>
        <v>-115</v>
      </c>
      <c r="V12" s="141">
        <f t="shared" si="1"/>
        <v>11093</v>
      </c>
      <c r="W12" s="141">
        <f t="shared" si="1"/>
        <v>2851</v>
      </c>
      <c r="X12" s="152"/>
      <c r="Y12" s="152"/>
      <c r="Z12" s="152"/>
      <c r="AA12" s="152"/>
    </row>
    <row r="13" spans="1:27" s="151" customFormat="1" ht="13.8" x14ac:dyDescent="0.25">
      <c r="A13" s="148" t="s">
        <v>131</v>
      </c>
      <c r="B13" s="149" t="s">
        <v>71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2940</v>
      </c>
      <c r="L13" s="144">
        <v>5840</v>
      </c>
      <c r="M13" s="144">
        <v>4200</v>
      </c>
      <c r="N13" s="144">
        <v>4270</v>
      </c>
      <c r="O13" s="143">
        <v>0</v>
      </c>
      <c r="P13" s="143">
        <v>0</v>
      </c>
      <c r="Q13" s="143">
        <v>0</v>
      </c>
      <c r="R13" s="141">
        <v>0</v>
      </c>
      <c r="S13" s="143">
        <v>0</v>
      </c>
      <c r="T13" s="141">
        <v>0</v>
      </c>
      <c r="U13" s="141">
        <v>0</v>
      </c>
      <c r="V13" s="141">
        <v>0</v>
      </c>
      <c r="W13" s="141">
        <v>0</v>
      </c>
      <c r="X13" s="152"/>
      <c r="Y13" s="152"/>
      <c r="Z13" s="152"/>
      <c r="AA13" s="152"/>
    </row>
    <row r="14" spans="1:27" s="151" customFormat="1" ht="13.8" x14ac:dyDescent="0.25">
      <c r="A14" s="148"/>
      <c r="B14" s="149" t="s">
        <v>72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3">
        <v>0</v>
      </c>
      <c r="P14" s="143">
        <v>0</v>
      </c>
      <c r="Q14" s="143">
        <v>0</v>
      </c>
      <c r="R14" s="141">
        <v>0</v>
      </c>
      <c r="S14" s="143">
        <v>0</v>
      </c>
      <c r="T14" s="141">
        <v>0</v>
      </c>
      <c r="U14" s="141">
        <v>0</v>
      </c>
      <c r="V14" s="141">
        <v>0</v>
      </c>
      <c r="W14" s="141">
        <v>0</v>
      </c>
    </row>
    <row r="15" spans="1:27" s="151" customFormat="1" ht="13.8" x14ac:dyDescent="0.25">
      <c r="A15" s="148"/>
      <c r="B15" s="149" t="s">
        <v>93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2940</v>
      </c>
      <c r="L15" s="144">
        <v>5840</v>
      </c>
      <c r="M15" s="144">
        <v>4200</v>
      </c>
      <c r="N15" s="144">
        <v>4270</v>
      </c>
      <c r="O15" s="144">
        <v>0</v>
      </c>
      <c r="P15" s="144">
        <v>0</v>
      </c>
      <c r="Q15" s="141">
        <f t="shared" ref="Q15:W15" si="2">Q13-Q14</f>
        <v>0</v>
      </c>
      <c r="R15" s="144">
        <f t="shared" si="2"/>
        <v>0</v>
      </c>
      <c r="S15" s="141">
        <f t="shared" si="2"/>
        <v>0</v>
      </c>
      <c r="T15" s="141">
        <f t="shared" si="2"/>
        <v>0</v>
      </c>
      <c r="U15" s="141">
        <f t="shared" si="2"/>
        <v>0</v>
      </c>
      <c r="V15" s="141">
        <f t="shared" si="2"/>
        <v>0</v>
      </c>
      <c r="W15" s="141">
        <f t="shared" si="2"/>
        <v>0</v>
      </c>
    </row>
    <row r="16" spans="1:27" s="151" customFormat="1" ht="13.8" x14ac:dyDescent="0.25">
      <c r="A16" s="148" t="s">
        <v>134</v>
      </c>
      <c r="B16" s="149" t="s">
        <v>71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3">
        <v>1817</v>
      </c>
      <c r="P16" s="143">
        <v>2490</v>
      </c>
      <c r="Q16" s="143">
        <v>3777</v>
      </c>
      <c r="R16" s="144">
        <v>1998</v>
      </c>
      <c r="S16" s="141">
        <v>1363</v>
      </c>
      <c r="T16" s="141">
        <v>1438</v>
      </c>
      <c r="U16" s="141">
        <v>0</v>
      </c>
      <c r="V16" s="141">
        <v>0</v>
      </c>
      <c r="W16" s="141">
        <v>0</v>
      </c>
    </row>
    <row r="17" spans="1:27" s="151" customFormat="1" ht="13.8" x14ac:dyDescent="0.25">
      <c r="A17" s="148"/>
      <c r="B17" s="149" t="s">
        <v>72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3">
        <v>0</v>
      </c>
      <c r="P17" s="143">
        <v>0</v>
      </c>
      <c r="Q17" s="143">
        <v>0</v>
      </c>
      <c r="R17" s="144">
        <v>0</v>
      </c>
      <c r="S17" s="141">
        <v>0</v>
      </c>
      <c r="T17" s="141">
        <v>4129</v>
      </c>
      <c r="U17" s="141">
        <v>4969</v>
      </c>
      <c r="V17" s="141">
        <v>15857</v>
      </c>
      <c r="W17" s="141">
        <v>14074</v>
      </c>
      <c r="X17" s="154"/>
      <c r="Y17" s="154"/>
      <c r="Z17" s="154"/>
      <c r="AA17" s="154"/>
    </row>
    <row r="18" spans="1:27" s="151" customFormat="1" ht="13.8" x14ac:dyDescent="0.25">
      <c r="A18" s="148"/>
      <c r="B18" s="149" t="s">
        <v>93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1817</v>
      </c>
      <c r="P18" s="144">
        <v>2490</v>
      </c>
      <c r="Q18" s="141">
        <f t="shared" ref="Q18:W18" si="3">Q16-Q17</f>
        <v>3777</v>
      </c>
      <c r="R18" s="144">
        <f t="shared" si="3"/>
        <v>1998</v>
      </c>
      <c r="S18" s="141">
        <f t="shared" si="3"/>
        <v>1363</v>
      </c>
      <c r="T18" s="141">
        <f t="shared" si="3"/>
        <v>-2691</v>
      </c>
      <c r="U18" s="141">
        <f t="shared" si="3"/>
        <v>-4969</v>
      </c>
      <c r="V18" s="141">
        <f t="shared" si="3"/>
        <v>-15857</v>
      </c>
      <c r="W18" s="141">
        <f t="shared" si="3"/>
        <v>-14074</v>
      </c>
      <c r="X18" s="154"/>
      <c r="Y18" s="154"/>
      <c r="Z18" s="154"/>
      <c r="AA18" s="154"/>
    </row>
    <row r="19" spans="1:27" s="151" customFormat="1" ht="13.8" x14ac:dyDescent="0.25">
      <c r="A19" s="148" t="s">
        <v>129</v>
      </c>
      <c r="B19" s="149" t="s">
        <v>71</v>
      </c>
      <c r="C19" s="144">
        <v>0</v>
      </c>
      <c r="D19" s="144">
        <v>0</v>
      </c>
      <c r="E19" s="144">
        <v>0</v>
      </c>
      <c r="F19" s="144">
        <v>409</v>
      </c>
      <c r="G19" s="144">
        <v>460</v>
      </c>
      <c r="H19" s="144">
        <v>4171</v>
      </c>
      <c r="I19" s="144">
        <v>19953</v>
      </c>
      <c r="J19" s="144">
        <v>1368</v>
      </c>
      <c r="K19" s="144">
        <v>14304</v>
      </c>
      <c r="L19" s="144">
        <v>22282</v>
      </c>
      <c r="M19" s="144">
        <v>19917</v>
      </c>
      <c r="N19" s="144">
        <v>18564</v>
      </c>
      <c r="O19" s="143">
        <v>2894</v>
      </c>
      <c r="P19" s="143">
        <v>0</v>
      </c>
      <c r="Q19" s="143">
        <v>2919</v>
      </c>
      <c r="R19" s="144">
        <v>4045</v>
      </c>
      <c r="S19" s="141">
        <v>2504</v>
      </c>
      <c r="T19" s="141">
        <v>3245</v>
      </c>
      <c r="U19" s="141">
        <v>2736</v>
      </c>
      <c r="V19" s="141">
        <v>23053</v>
      </c>
      <c r="W19" s="141">
        <v>35146</v>
      </c>
    </row>
    <row r="20" spans="1:27" s="151" customFormat="1" ht="13.8" x14ac:dyDescent="0.25">
      <c r="A20" s="148"/>
      <c r="B20" s="149" t="s">
        <v>72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3">
        <v>0</v>
      </c>
      <c r="P20" s="143">
        <v>0</v>
      </c>
      <c r="Q20" s="141">
        <v>0</v>
      </c>
      <c r="R20" s="144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</row>
    <row r="21" spans="1:27" s="151" customFormat="1" ht="13.8" x14ac:dyDescent="0.25">
      <c r="A21" s="148"/>
      <c r="B21" s="149" t="s">
        <v>93</v>
      </c>
      <c r="C21" s="144">
        <v>0</v>
      </c>
      <c r="D21" s="144">
        <v>0</v>
      </c>
      <c r="E21" s="144">
        <v>0</v>
      </c>
      <c r="F21" s="144">
        <v>409</v>
      </c>
      <c r="G21" s="144">
        <v>460</v>
      </c>
      <c r="H21" s="144">
        <v>4171</v>
      </c>
      <c r="I21" s="144">
        <v>19953</v>
      </c>
      <c r="J21" s="144">
        <v>1368</v>
      </c>
      <c r="K21" s="144">
        <v>14304</v>
      </c>
      <c r="L21" s="144">
        <v>22282</v>
      </c>
      <c r="M21" s="144">
        <v>19917</v>
      </c>
      <c r="N21" s="144">
        <v>18564</v>
      </c>
      <c r="O21" s="144">
        <v>2894</v>
      </c>
      <c r="P21" s="144">
        <v>0</v>
      </c>
      <c r="Q21" s="141">
        <f t="shared" ref="Q21:W21" si="4">Q19-Q20</f>
        <v>2919</v>
      </c>
      <c r="R21" s="144">
        <f t="shared" si="4"/>
        <v>4045</v>
      </c>
      <c r="S21" s="141">
        <f t="shared" si="4"/>
        <v>2504</v>
      </c>
      <c r="T21" s="141">
        <f t="shared" si="4"/>
        <v>3245</v>
      </c>
      <c r="U21" s="141">
        <f t="shared" si="4"/>
        <v>2736</v>
      </c>
      <c r="V21" s="141">
        <f t="shared" si="4"/>
        <v>23053</v>
      </c>
      <c r="W21" s="141">
        <f t="shared" si="4"/>
        <v>35146</v>
      </c>
    </row>
    <row r="22" spans="1:27" s="151" customFormat="1" ht="18" customHeight="1" x14ac:dyDescent="0.25">
      <c r="A22" s="153" t="s">
        <v>95</v>
      </c>
      <c r="B22" s="149" t="s">
        <v>71</v>
      </c>
      <c r="C22" s="144">
        <v>2394</v>
      </c>
      <c r="D22" s="144">
        <v>1</v>
      </c>
      <c r="E22" s="144">
        <v>9</v>
      </c>
      <c r="F22" s="144">
        <v>9</v>
      </c>
      <c r="G22" s="144">
        <v>43</v>
      </c>
      <c r="H22" s="144">
        <v>4</v>
      </c>
      <c r="I22" s="144">
        <v>14</v>
      </c>
      <c r="J22" s="144">
        <v>1848</v>
      </c>
      <c r="K22" s="144">
        <v>6168</v>
      </c>
      <c r="L22" s="144">
        <v>5674</v>
      </c>
      <c r="M22" s="144">
        <v>14678</v>
      </c>
      <c r="N22" s="144">
        <v>7678</v>
      </c>
      <c r="O22" s="143">
        <v>6374</v>
      </c>
      <c r="P22" s="143">
        <v>3</v>
      </c>
      <c r="Q22" s="143">
        <v>2638</v>
      </c>
      <c r="R22" s="144">
        <v>2280</v>
      </c>
      <c r="S22" s="141">
        <v>20</v>
      </c>
      <c r="T22" s="141">
        <v>0</v>
      </c>
      <c r="U22" s="144">
        <v>2971</v>
      </c>
      <c r="V22" s="141">
        <v>0</v>
      </c>
      <c r="W22" s="141">
        <v>0</v>
      </c>
    </row>
    <row r="23" spans="1:27" s="151" customFormat="1" ht="13.8" x14ac:dyDescent="0.25">
      <c r="A23" s="148"/>
      <c r="B23" s="149" t="s">
        <v>72</v>
      </c>
      <c r="C23" s="144">
        <v>197</v>
      </c>
      <c r="D23" s="144">
        <v>170</v>
      </c>
      <c r="E23" s="144">
        <v>512</v>
      </c>
      <c r="F23" s="144">
        <v>232</v>
      </c>
      <c r="G23" s="144">
        <v>76</v>
      </c>
      <c r="H23" s="144">
        <v>170</v>
      </c>
      <c r="I23" s="144">
        <v>86</v>
      </c>
      <c r="J23" s="144">
        <v>165</v>
      </c>
      <c r="K23" s="144">
        <v>640</v>
      </c>
      <c r="L23" s="144">
        <v>446</v>
      </c>
      <c r="M23" s="144">
        <v>1270</v>
      </c>
      <c r="N23" s="144">
        <v>3169</v>
      </c>
      <c r="O23" s="143">
        <v>1306</v>
      </c>
      <c r="P23" s="143">
        <v>504</v>
      </c>
      <c r="Q23" s="143">
        <v>1777</v>
      </c>
      <c r="R23" s="143">
        <v>1913</v>
      </c>
      <c r="S23" s="141">
        <v>2465</v>
      </c>
      <c r="T23" s="141">
        <v>2518</v>
      </c>
      <c r="U23" s="141">
        <v>1625</v>
      </c>
      <c r="V23" s="141">
        <v>2363</v>
      </c>
      <c r="W23" s="141">
        <v>2980</v>
      </c>
    </row>
    <row r="24" spans="1:27" s="151" customFormat="1" ht="13.8" x14ac:dyDescent="0.25">
      <c r="A24" s="148"/>
      <c r="B24" s="149" t="s">
        <v>93</v>
      </c>
      <c r="C24" s="144">
        <v>2197</v>
      </c>
      <c r="D24" s="144">
        <v>-169</v>
      </c>
      <c r="E24" s="144">
        <v>-503</v>
      </c>
      <c r="F24" s="144">
        <v>-222</v>
      </c>
      <c r="G24" s="144">
        <v>-34</v>
      </c>
      <c r="H24" s="144">
        <v>-166</v>
      </c>
      <c r="I24" s="144">
        <v>-71</v>
      </c>
      <c r="J24" s="144">
        <v>1683</v>
      </c>
      <c r="K24" s="144">
        <v>5528</v>
      </c>
      <c r="L24" s="144">
        <v>5228</v>
      </c>
      <c r="M24" s="144">
        <v>13408</v>
      </c>
      <c r="N24" s="144">
        <v>4509</v>
      </c>
      <c r="O24" s="144">
        <v>5068</v>
      </c>
      <c r="P24" s="144">
        <v>-501</v>
      </c>
      <c r="Q24" s="141">
        <f t="shared" ref="Q24:W24" si="5">Q22-Q23</f>
        <v>861</v>
      </c>
      <c r="R24" s="141">
        <f t="shared" si="5"/>
        <v>367</v>
      </c>
      <c r="S24" s="141">
        <f t="shared" si="5"/>
        <v>-2445</v>
      </c>
      <c r="T24" s="141">
        <f t="shared" si="5"/>
        <v>-2518</v>
      </c>
      <c r="U24" s="141">
        <f t="shared" si="5"/>
        <v>1346</v>
      </c>
      <c r="V24" s="141">
        <f t="shared" si="5"/>
        <v>-2363</v>
      </c>
      <c r="W24" s="141">
        <f t="shared" si="5"/>
        <v>-2980</v>
      </c>
    </row>
    <row r="25" spans="1:27" s="151" customFormat="1" ht="13.8" x14ac:dyDescent="0.25">
      <c r="A25" s="148" t="s">
        <v>132</v>
      </c>
      <c r="B25" s="149" t="s">
        <v>71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1920</v>
      </c>
      <c r="L25" s="144">
        <v>0</v>
      </c>
      <c r="M25" s="144">
        <v>0</v>
      </c>
      <c r="N25" s="144">
        <v>0</v>
      </c>
      <c r="O25" s="144">
        <v>0</v>
      </c>
      <c r="P25" s="143">
        <v>0</v>
      </c>
      <c r="Q25" s="143">
        <v>0</v>
      </c>
      <c r="R25" s="143">
        <v>0</v>
      </c>
      <c r="S25" s="143">
        <v>0</v>
      </c>
      <c r="T25" s="141">
        <v>0</v>
      </c>
      <c r="U25" s="141">
        <v>0</v>
      </c>
      <c r="V25" s="141">
        <v>0</v>
      </c>
      <c r="W25" s="141">
        <v>0</v>
      </c>
    </row>
    <row r="26" spans="1:27" s="151" customFormat="1" ht="13.8" x14ac:dyDescent="0.25">
      <c r="A26" s="148"/>
      <c r="B26" s="149" t="s">
        <v>72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3">
        <v>0</v>
      </c>
      <c r="Q26" s="143">
        <v>0</v>
      </c>
      <c r="R26" s="143">
        <v>0</v>
      </c>
      <c r="S26" s="143">
        <v>0</v>
      </c>
      <c r="T26" s="141">
        <v>0</v>
      </c>
      <c r="U26" s="141">
        <v>0</v>
      </c>
      <c r="V26" s="141">
        <v>4</v>
      </c>
      <c r="W26" s="141">
        <v>0</v>
      </c>
    </row>
    <row r="27" spans="1:27" s="151" customFormat="1" ht="13.8" x14ac:dyDescent="0.25">
      <c r="A27" s="148"/>
      <c r="B27" s="149" t="s">
        <v>93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1920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3">
        <v>0</v>
      </c>
      <c r="R27" s="143">
        <f t="shared" ref="R27:W27" si="6">R25-R26</f>
        <v>0</v>
      </c>
      <c r="S27" s="143">
        <f t="shared" si="6"/>
        <v>0</v>
      </c>
      <c r="T27" s="143">
        <f t="shared" si="6"/>
        <v>0</v>
      </c>
      <c r="U27" s="143">
        <f t="shared" si="6"/>
        <v>0</v>
      </c>
      <c r="V27" s="143">
        <f t="shared" si="6"/>
        <v>-4</v>
      </c>
      <c r="W27" s="143">
        <f t="shared" si="6"/>
        <v>0</v>
      </c>
    </row>
    <row r="28" spans="1:27" s="151" customFormat="1" ht="13.8" x14ac:dyDescent="0.25">
      <c r="A28" s="148" t="s">
        <v>128</v>
      </c>
      <c r="B28" s="149" t="s">
        <v>71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899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3">
        <v>0</v>
      </c>
      <c r="P28" s="143">
        <v>0</v>
      </c>
      <c r="Q28" s="141">
        <v>0</v>
      </c>
      <c r="R28" s="141">
        <v>0</v>
      </c>
      <c r="S28" s="143">
        <v>0</v>
      </c>
      <c r="T28" s="141">
        <v>0</v>
      </c>
      <c r="U28" s="144">
        <v>5601</v>
      </c>
      <c r="V28" s="141">
        <v>0</v>
      </c>
      <c r="W28" s="141">
        <v>13726</v>
      </c>
    </row>
    <row r="29" spans="1:27" s="151" customFormat="1" ht="13.8" x14ac:dyDescent="0.25">
      <c r="A29" s="148"/>
      <c r="B29" s="149" t="s">
        <v>72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3">
        <v>0</v>
      </c>
      <c r="P29" s="143">
        <v>0</v>
      </c>
      <c r="Q29" s="141">
        <v>0</v>
      </c>
      <c r="R29" s="144">
        <v>0</v>
      </c>
      <c r="S29" s="144">
        <v>0</v>
      </c>
      <c r="T29" s="144">
        <v>0</v>
      </c>
      <c r="U29" s="144">
        <v>52</v>
      </c>
      <c r="V29" s="144">
        <v>2157</v>
      </c>
      <c r="W29" s="144">
        <v>1469</v>
      </c>
    </row>
    <row r="30" spans="1:27" s="151" customFormat="1" ht="13.8" x14ac:dyDescent="0.25">
      <c r="A30" s="148"/>
      <c r="B30" s="149" t="s">
        <v>93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899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f t="shared" ref="R30:W30" si="7">R28-R29</f>
        <v>0</v>
      </c>
      <c r="S30" s="141">
        <f t="shared" si="7"/>
        <v>0</v>
      </c>
      <c r="T30" s="141">
        <f t="shared" si="7"/>
        <v>0</v>
      </c>
      <c r="U30" s="141">
        <f t="shared" si="7"/>
        <v>5549</v>
      </c>
      <c r="V30" s="141">
        <f t="shared" si="7"/>
        <v>-2157</v>
      </c>
      <c r="W30" s="141">
        <f t="shared" si="7"/>
        <v>12257</v>
      </c>
    </row>
    <row r="31" spans="1:27" s="151" customFormat="1" ht="13.8" x14ac:dyDescent="0.25">
      <c r="A31" s="148" t="s">
        <v>133</v>
      </c>
      <c r="B31" s="149" t="s">
        <v>71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3190</v>
      </c>
      <c r="N31" s="144">
        <v>0</v>
      </c>
      <c r="O31" s="143">
        <v>0</v>
      </c>
      <c r="P31" s="143">
        <v>0</v>
      </c>
      <c r="Q31" s="141">
        <v>0</v>
      </c>
      <c r="R31" s="141">
        <v>0</v>
      </c>
      <c r="S31" s="143">
        <v>0</v>
      </c>
      <c r="T31" s="143"/>
      <c r="U31" s="143">
        <v>0</v>
      </c>
      <c r="V31" s="143">
        <v>0</v>
      </c>
      <c r="W31" s="143">
        <v>0</v>
      </c>
    </row>
    <row r="32" spans="1:27" s="151" customFormat="1" ht="13.8" x14ac:dyDescent="0.25">
      <c r="A32" s="148"/>
      <c r="B32" s="149" t="s">
        <v>72</v>
      </c>
      <c r="C32" s="144">
        <v>0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3">
        <v>0</v>
      </c>
      <c r="P32" s="143">
        <v>0</v>
      </c>
      <c r="Q32" s="141">
        <v>0</v>
      </c>
      <c r="R32" s="141">
        <v>0</v>
      </c>
      <c r="S32" s="143">
        <v>0</v>
      </c>
      <c r="T32" s="143">
        <v>73301</v>
      </c>
      <c r="U32" s="143">
        <v>0</v>
      </c>
      <c r="V32" s="143">
        <v>0</v>
      </c>
      <c r="W32" s="143">
        <v>0</v>
      </c>
    </row>
    <row r="33" spans="1:29" s="151" customFormat="1" ht="13.8" x14ac:dyDescent="0.25">
      <c r="A33" s="148"/>
      <c r="B33" s="149" t="s">
        <v>93</v>
      </c>
      <c r="C33" s="144">
        <v>0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3190</v>
      </c>
      <c r="N33" s="144">
        <v>0</v>
      </c>
      <c r="O33" s="144">
        <v>0</v>
      </c>
      <c r="P33" s="144">
        <v>0</v>
      </c>
      <c r="Q33" s="144">
        <v>0</v>
      </c>
      <c r="R33" s="144">
        <f t="shared" ref="R33:W33" si="8">R31-R32</f>
        <v>0</v>
      </c>
      <c r="S33" s="141">
        <f t="shared" si="8"/>
        <v>0</v>
      </c>
      <c r="T33" s="141">
        <f t="shared" si="8"/>
        <v>-73301</v>
      </c>
      <c r="U33" s="141">
        <f t="shared" si="8"/>
        <v>0</v>
      </c>
      <c r="V33" s="141">
        <f t="shared" si="8"/>
        <v>0</v>
      </c>
      <c r="W33" s="141">
        <f t="shared" si="8"/>
        <v>0</v>
      </c>
    </row>
    <row r="34" spans="1:29" s="151" customFormat="1" ht="13.8" x14ac:dyDescent="0.25">
      <c r="A34" s="148" t="s">
        <v>130</v>
      </c>
      <c r="B34" s="149" t="s">
        <v>71</v>
      </c>
      <c r="C34" s="144">
        <v>0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960</v>
      </c>
      <c r="K34" s="144">
        <v>836</v>
      </c>
      <c r="L34" s="144">
        <v>2205</v>
      </c>
      <c r="M34" s="144">
        <v>2900</v>
      </c>
      <c r="N34" s="144">
        <v>0</v>
      </c>
      <c r="O34" s="144">
        <v>0</v>
      </c>
      <c r="P34" s="143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</row>
    <row r="35" spans="1:29" s="151" customFormat="1" ht="13.8" x14ac:dyDescent="0.25">
      <c r="A35" s="148"/>
      <c r="B35" s="149" t="s">
        <v>72</v>
      </c>
      <c r="C35" s="144">
        <v>0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3">
        <v>0</v>
      </c>
      <c r="Q35" s="141">
        <v>0</v>
      </c>
      <c r="R35" s="141">
        <v>0</v>
      </c>
      <c r="S35" s="143">
        <v>0</v>
      </c>
      <c r="T35" s="143">
        <v>0</v>
      </c>
      <c r="U35" s="141">
        <v>1380</v>
      </c>
      <c r="V35" s="141">
        <v>0</v>
      </c>
      <c r="W35" s="143">
        <v>0</v>
      </c>
      <c r="X35" s="132"/>
      <c r="Y35" s="132"/>
      <c r="Z35" s="132"/>
      <c r="AA35" s="132"/>
    </row>
    <row r="36" spans="1:29" s="151" customFormat="1" ht="13.8" x14ac:dyDescent="0.25">
      <c r="A36" s="148"/>
      <c r="B36" s="149" t="s">
        <v>93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960</v>
      </c>
      <c r="K36" s="144">
        <v>836</v>
      </c>
      <c r="L36" s="144">
        <v>2205</v>
      </c>
      <c r="M36" s="144">
        <v>2900</v>
      </c>
      <c r="N36" s="144">
        <v>0</v>
      </c>
      <c r="O36" s="144">
        <v>0</v>
      </c>
      <c r="P36" s="144">
        <v>0</v>
      </c>
      <c r="Q36" s="144">
        <v>0</v>
      </c>
      <c r="R36" s="144">
        <f t="shared" ref="R36:W36" si="9">R34-R35</f>
        <v>0</v>
      </c>
      <c r="S36" s="144">
        <f t="shared" si="9"/>
        <v>0</v>
      </c>
      <c r="T36" s="144">
        <f t="shared" si="9"/>
        <v>0</v>
      </c>
      <c r="U36" s="144">
        <f t="shared" si="9"/>
        <v>-1380</v>
      </c>
      <c r="V36" s="144">
        <f t="shared" si="9"/>
        <v>0</v>
      </c>
      <c r="W36" s="144">
        <f t="shared" si="9"/>
        <v>0</v>
      </c>
      <c r="X36" s="132"/>
      <c r="Y36" s="132"/>
      <c r="Z36" s="132"/>
      <c r="AA36" s="132"/>
    </row>
    <row r="37" spans="1:29" s="151" customFormat="1" ht="26.4" x14ac:dyDescent="0.25">
      <c r="A37" s="148" t="s">
        <v>182</v>
      </c>
      <c r="B37" s="149" t="s">
        <v>71</v>
      </c>
      <c r="C37" s="144">
        <f>C40-C4-C7-C10-C13-C16-C19-C22-C25-C28-C31-C34</f>
        <v>0</v>
      </c>
      <c r="D37" s="144">
        <f t="shared" ref="D37:T38" si="10">D40-D4-D7-D10-D13-D16-D19-D22-D25-D28-D31-D34</f>
        <v>0</v>
      </c>
      <c r="E37" s="144">
        <f t="shared" si="10"/>
        <v>0</v>
      </c>
      <c r="F37" s="144">
        <f t="shared" si="10"/>
        <v>0</v>
      </c>
      <c r="G37" s="144">
        <f t="shared" si="10"/>
        <v>0</v>
      </c>
      <c r="H37" s="144">
        <f t="shared" si="10"/>
        <v>0</v>
      </c>
      <c r="I37" s="144">
        <f t="shared" si="10"/>
        <v>0</v>
      </c>
      <c r="J37" s="144">
        <f t="shared" si="10"/>
        <v>0</v>
      </c>
      <c r="K37" s="144">
        <f t="shared" si="10"/>
        <v>0</v>
      </c>
      <c r="L37" s="144">
        <f t="shared" si="10"/>
        <v>0</v>
      </c>
      <c r="M37" s="144">
        <f t="shared" si="10"/>
        <v>0</v>
      </c>
      <c r="N37" s="144">
        <f t="shared" si="10"/>
        <v>0</v>
      </c>
      <c r="O37" s="144">
        <f t="shared" si="10"/>
        <v>0</v>
      </c>
      <c r="P37" s="144">
        <f t="shared" si="10"/>
        <v>0</v>
      </c>
      <c r="Q37" s="144">
        <f t="shared" si="10"/>
        <v>5096</v>
      </c>
      <c r="R37" s="144">
        <f t="shared" si="10"/>
        <v>4946</v>
      </c>
      <c r="S37" s="144">
        <f t="shared" si="10"/>
        <v>6571</v>
      </c>
      <c r="T37" s="144">
        <f t="shared" si="10"/>
        <v>7488.2646513617583</v>
      </c>
      <c r="U37" s="144">
        <f t="shared" ref="U37:W38" si="11">U40-U4-U7-U10-U13-U16-U19-U22-U25-U28-U31-U34</f>
        <v>6811</v>
      </c>
      <c r="V37" s="144">
        <f t="shared" si="11"/>
        <v>6468</v>
      </c>
      <c r="W37" s="144">
        <f t="shared" si="11"/>
        <v>6662</v>
      </c>
      <c r="X37" s="132"/>
      <c r="Y37" s="132"/>
      <c r="Z37" s="132"/>
      <c r="AA37" s="132"/>
    </row>
    <row r="38" spans="1:29" s="151" customFormat="1" ht="13.8" x14ac:dyDescent="0.25">
      <c r="A38" s="148"/>
      <c r="B38" s="149" t="s">
        <v>72</v>
      </c>
      <c r="C38" s="144">
        <f>C41-C5-C8-C11-C14-C17-C20-C23-C26-C29-C32-C35</f>
        <v>0</v>
      </c>
      <c r="D38" s="144">
        <f t="shared" ref="D38:P38" si="12">D41-D5-D8-D11-D14-D17-D20-D23-D26-D29-D32-D35</f>
        <v>0</v>
      </c>
      <c r="E38" s="144">
        <f t="shared" si="12"/>
        <v>0</v>
      </c>
      <c r="F38" s="144">
        <f t="shared" si="12"/>
        <v>0</v>
      </c>
      <c r="G38" s="144">
        <f t="shared" si="12"/>
        <v>0</v>
      </c>
      <c r="H38" s="144">
        <f t="shared" si="12"/>
        <v>0</v>
      </c>
      <c r="I38" s="144">
        <f t="shared" si="12"/>
        <v>0</v>
      </c>
      <c r="J38" s="144">
        <f t="shared" si="12"/>
        <v>0</v>
      </c>
      <c r="K38" s="144">
        <f t="shared" si="12"/>
        <v>0</v>
      </c>
      <c r="L38" s="144">
        <f t="shared" si="12"/>
        <v>0</v>
      </c>
      <c r="M38" s="144">
        <f t="shared" si="12"/>
        <v>0</v>
      </c>
      <c r="N38" s="144">
        <f t="shared" si="12"/>
        <v>0</v>
      </c>
      <c r="O38" s="144">
        <f t="shared" si="12"/>
        <v>0</v>
      </c>
      <c r="P38" s="144">
        <f t="shared" si="12"/>
        <v>0</v>
      </c>
      <c r="Q38" s="144">
        <f t="shared" si="10"/>
        <v>0</v>
      </c>
      <c r="R38" s="144">
        <f t="shared" si="10"/>
        <v>0</v>
      </c>
      <c r="S38" s="144">
        <f>S41-S5-S8-S11-S14-S17-S20-S23-S26-S29-S32-S35</f>
        <v>0</v>
      </c>
      <c r="T38" s="144">
        <f>T41-T5-T8-T11-T14-T17-T20-T23-T26-T29-T32-T35</f>
        <v>15427</v>
      </c>
      <c r="U38" s="144">
        <f t="shared" si="11"/>
        <v>4821.4506226469821</v>
      </c>
      <c r="V38" s="144">
        <f t="shared" si="11"/>
        <v>5320.706414692555</v>
      </c>
      <c r="W38" s="144">
        <f t="shared" si="11"/>
        <v>23928</v>
      </c>
      <c r="X38" s="132"/>
      <c r="Y38" s="132"/>
      <c r="Z38" s="132"/>
      <c r="AA38" s="132"/>
    </row>
    <row r="39" spans="1:29" s="3" customFormat="1" ht="13.8" x14ac:dyDescent="0.25">
      <c r="A39" s="25"/>
      <c r="B39" s="26" t="s">
        <v>93</v>
      </c>
      <c r="C39" s="138">
        <f>C37-C38</f>
        <v>0</v>
      </c>
      <c r="D39" s="138">
        <f t="shared" ref="D39:W39" si="13">D37-D38</f>
        <v>0</v>
      </c>
      <c r="E39" s="138">
        <f t="shared" si="13"/>
        <v>0</v>
      </c>
      <c r="F39" s="138">
        <f t="shared" si="13"/>
        <v>0</v>
      </c>
      <c r="G39" s="138">
        <f t="shared" si="13"/>
        <v>0</v>
      </c>
      <c r="H39" s="138">
        <f t="shared" si="13"/>
        <v>0</v>
      </c>
      <c r="I39" s="138">
        <f t="shared" si="13"/>
        <v>0</v>
      </c>
      <c r="J39" s="138">
        <f t="shared" si="13"/>
        <v>0</v>
      </c>
      <c r="K39" s="138">
        <f t="shared" si="13"/>
        <v>0</v>
      </c>
      <c r="L39" s="138">
        <f t="shared" si="13"/>
        <v>0</v>
      </c>
      <c r="M39" s="138">
        <f t="shared" si="13"/>
        <v>0</v>
      </c>
      <c r="N39" s="142">
        <f t="shared" si="13"/>
        <v>0</v>
      </c>
      <c r="O39" s="142">
        <f t="shared" si="13"/>
        <v>0</v>
      </c>
      <c r="P39" s="142">
        <f t="shared" si="13"/>
        <v>0</v>
      </c>
      <c r="Q39" s="138">
        <f t="shared" si="13"/>
        <v>5096</v>
      </c>
      <c r="R39" s="138">
        <f t="shared" si="13"/>
        <v>4946</v>
      </c>
      <c r="S39" s="138">
        <f t="shared" si="13"/>
        <v>6571</v>
      </c>
      <c r="T39" s="138">
        <f t="shared" si="13"/>
        <v>-7938.7353486382417</v>
      </c>
      <c r="U39" s="138">
        <f t="shared" si="13"/>
        <v>1989.5493773530179</v>
      </c>
      <c r="V39" s="138">
        <f t="shared" si="13"/>
        <v>1147.293585307445</v>
      </c>
      <c r="W39" s="138">
        <f t="shared" si="13"/>
        <v>-17266</v>
      </c>
      <c r="X39" s="1"/>
      <c r="Y39" s="1"/>
      <c r="Z39" s="1"/>
      <c r="AA39" s="1"/>
    </row>
    <row r="40" spans="1:29" s="3" customFormat="1" ht="13.8" x14ac:dyDescent="0.25">
      <c r="A40" s="32" t="s">
        <v>96</v>
      </c>
      <c r="B40" s="18" t="s">
        <v>71</v>
      </c>
      <c r="C40" s="145">
        <v>6563</v>
      </c>
      <c r="D40" s="145">
        <v>121</v>
      </c>
      <c r="E40" s="145">
        <v>85</v>
      </c>
      <c r="F40" s="145">
        <v>614</v>
      </c>
      <c r="G40" s="145">
        <v>1302</v>
      </c>
      <c r="H40" s="145">
        <v>9339</v>
      </c>
      <c r="I40" s="145">
        <v>36893</v>
      </c>
      <c r="J40" s="145">
        <v>11564</v>
      </c>
      <c r="K40" s="145">
        <v>34361</v>
      </c>
      <c r="L40" s="145">
        <v>50016</v>
      </c>
      <c r="M40" s="145">
        <v>69850</v>
      </c>
      <c r="N40" s="146">
        <v>49880</v>
      </c>
      <c r="O40" s="146">
        <v>24869</v>
      </c>
      <c r="P40" s="146">
        <v>14663</v>
      </c>
      <c r="Q40" s="147">
        <v>19537</v>
      </c>
      <c r="R40" s="147">
        <v>18925</v>
      </c>
      <c r="S40" s="147">
        <f>'5_TX'!X25</f>
        <v>13785</v>
      </c>
      <c r="T40" s="147">
        <f>'5_TX'!X26</f>
        <v>20753</v>
      </c>
      <c r="U40" s="147">
        <f>'5_TX'!X27</f>
        <v>18119</v>
      </c>
      <c r="V40" s="147">
        <f>'5_TX'!X28</f>
        <v>40887</v>
      </c>
      <c r="W40" s="147">
        <f>'5_TX'!X29</f>
        <v>62099</v>
      </c>
      <c r="X40" s="1"/>
      <c r="Y40" s="1"/>
      <c r="Z40" s="1"/>
      <c r="AA40" s="1"/>
    </row>
    <row r="41" spans="1:29" x14ac:dyDescent="0.25">
      <c r="A41" s="33"/>
      <c r="B41" s="18" t="s">
        <v>72</v>
      </c>
      <c r="C41" s="145">
        <v>37171</v>
      </c>
      <c r="D41" s="145">
        <v>23023</v>
      </c>
      <c r="E41" s="145">
        <v>20205</v>
      </c>
      <c r="F41" s="145">
        <v>6738</v>
      </c>
      <c r="G41" s="145">
        <v>21435</v>
      </c>
      <c r="H41" s="145">
        <v>18922</v>
      </c>
      <c r="I41" s="145">
        <v>16617</v>
      </c>
      <c r="J41" s="145">
        <v>30927</v>
      </c>
      <c r="K41" s="145">
        <v>13867</v>
      </c>
      <c r="L41" s="145">
        <v>28641</v>
      </c>
      <c r="M41" s="145">
        <v>38399</v>
      </c>
      <c r="N41" s="145">
        <v>157812</v>
      </c>
      <c r="O41" s="145">
        <v>126184</v>
      </c>
      <c r="P41" s="145">
        <v>124165</v>
      </c>
      <c r="Q41" s="147">
        <v>79608</v>
      </c>
      <c r="R41" s="145">
        <v>56499</v>
      </c>
      <c r="S41" s="147">
        <v>63116</v>
      </c>
      <c r="T41" s="147">
        <v>149353</v>
      </c>
      <c r="U41" s="147">
        <v>85258.450622646982</v>
      </c>
      <c r="V41" s="147">
        <v>106263.70641469255</v>
      </c>
      <c r="W41" s="147">
        <v>120406</v>
      </c>
    </row>
    <row r="42" spans="1:29" x14ac:dyDescent="0.25">
      <c r="A42" s="18"/>
      <c r="B42" s="18" t="s">
        <v>93</v>
      </c>
      <c r="C42" s="145">
        <v>-30608</v>
      </c>
      <c r="D42" s="145">
        <v>-22902</v>
      </c>
      <c r="E42" s="145">
        <v>-20120</v>
      </c>
      <c r="F42" s="145">
        <v>-6124</v>
      </c>
      <c r="G42" s="145">
        <v>-20133</v>
      </c>
      <c r="H42" s="145">
        <v>-9583</v>
      </c>
      <c r="I42" s="145">
        <v>20276</v>
      </c>
      <c r="J42" s="145">
        <v>-19363</v>
      </c>
      <c r="K42" s="145">
        <v>20494</v>
      </c>
      <c r="L42" s="145">
        <v>21375</v>
      </c>
      <c r="M42" s="145">
        <v>31451</v>
      </c>
      <c r="N42" s="145">
        <v>-107932</v>
      </c>
      <c r="O42" s="145">
        <v>-101315</v>
      </c>
      <c r="P42" s="145">
        <v>-109502</v>
      </c>
      <c r="Q42" s="145">
        <f t="shared" ref="Q42:W42" si="14">Q40-Q41</f>
        <v>-60071</v>
      </c>
      <c r="R42" s="145">
        <f t="shared" si="14"/>
        <v>-37574</v>
      </c>
      <c r="S42" s="145">
        <f t="shared" si="14"/>
        <v>-49331</v>
      </c>
      <c r="T42" s="145">
        <f t="shared" si="14"/>
        <v>-128600</v>
      </c>
      <c r="U42" s="145">
        <f t="shared" si="14"/>
        <v>-67139.450622646982</v>
      </c>
      <c r="V42" s="145">
        <f t="shared" si="14"/>
        <v>-65376.706414692555</v>
      </c>
      <c r="W42" s="145">
        <f t="shared" si="14"/>
        <v>-58307</v>
      </c>
    </row>
    <row r="43" spans="1:29" ht="13.8" x14ac:dyDescent="0.25">
      <c r="A43" s="24"/>
      <c r="B43" s="2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9"/>
      <c r="U43" s="1" t="s">
        <v>73</v>
      </c>
      <c r="X43" s="16"/>
      <c r="Y43" s="2"/>
      <c r="Z43" s="2"/>
      <c r="AA43" s="2"/>
      <c r="AB43" s="2"/>
      <c r="AC43" s="2"/>
    </row>
    <row r="44" spans="1:29" ht="14.7" customHeight="1" x14ac:dyDescent="0.25">
      <c r="A44" s="27" t="s">
        <v>105</v>
      </c>
      <c r="B44" s="36"/>
      <c r="C44" s="29"/>
      <c r="D44" s="29"/>
      <c r="E44" s="29"/>
      <c r="F44" s="29"/>
      <c r="G44" s="29"/>
      <c r="H44" s="29"/>
      <c r="I44" s="29"/>
      <c r="J44" s="93"/>
      <c r="K44" s="29"/>
      <c r="L44" s="29"/>
      <c r="M44" s="29"/>
      <c r="N44" s="29"/>
      <c r="O44" s="29"/>
      <c r="Q44" s="21"/>
      <c r="X44" s="16"/>
      <c r="Y44" s="2"/>
      <c r="Z44" s="2"/>
      <c r="AA44" s="2"/>
      <c r="AB44" s="2"/>
      <c r="AC44" s="2"/>
    </row>
    <row r="45" spans="1:29" ht="13.8" x14ac:dyDescent="0.25">
      <c r="A45" s="209" t="s">
        <v>184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93"/>
      <c r="Q45" s="93"/>
      <c r="X45" s="16"/>
      <c r="Y45" s="2"/>
      <c r="Z45" s="2"/>
      <c r="AA45" s="2"/>
      <c r="AB45" s="2"/>
      <c r="AC45" s="2"/>
    </row>
    <row r="46" spans="1:29" ht="13.8" x14ac:dyDescent="0.25">
      <c r="A46" s="207" t="s">
        <v>126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93"/>
      <c r="Q46" s="93"/>
      <c r="X46" s="16"/>
      <c r="Y46" s="2"/>
      <c r="Z46" s="2"/>
      <c r="AA46" s="2"/>
      <c r="AB46" s="2"/>
      <c r="AC46" s="2"/>
    </row>
    <row r="47" spans="1:29" ht="15" customHeight="1" x14ac:dyDescent="0.25">
      <c r="A47" s="218" t="s">
        <v>143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20"/>
      <c r="O47" s="93"/>
      <c r="P47" s="93"/>
      <c r="Q47" s="93"/>
      <c r="X47" s="119"/>
      <c r="Y47" s="121"/>
      <c r="Z47" s="121"/>
      <c r="AA47" s="121"/>
      <c r="AB47" s="121"/>
      <c r="AC47" s="121"/>
    </row>
    <row r="48" spans="1:29" ht="13.8" x14ac:dyDescent="0.25">
      <c r="X48" s="16"/>
      <c r="Y48" s="16"/>
      <c r="Z48" s="16"/>
      <c r="AA48" s="16"/>
      <c r="AB48" s="16"/>
      <c r="AC48" s="16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</sheetData>
  <mergeCells count="6">
    <mergeCell ref="A45:O45"/>
    <mergeCell ref="A46:O46"/>
    <mergeCell ref="A47:N47"/>
    <mergeCell ref="A1:A2"/>
    <mergeCell ref="B1:W1"/>
    <mergeCell ref="B2:W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/>
  </sheetPr>
  <dimension ref="A1:X32"/>
  <sheetViews>
    <sheetView zoomScaleNormal="100" workbookViewId="0">
      <pane xSplit="2" ySplit="3" topLeftCell="F16" activePane="bottomRight" state="frozen"/>
      <selection pane="topRight" activeCell="C1" sqref="C1"/>
      <selection pane="bottomLeft" activeCell="A4" sqref="A4"/>
      <selection pane="bottomRight" activeCell="N35" sqref="N35"/>
    </sheetView>
  </sheetViews>
  <sheetFormatPr defaultRowHeight="13.2" x14ac:dyDescent="0.25"/>
  <cols>
    <col min="1" max="1" width="13.33203125" style="25" customWidth="1"/>
    <col min="2" max="2" width="14.44140625" style="25" customWidth="1"/>
    <col min="3" max="4" width="8" style="25" customWidth="1"/>
    <col min="5" max="5" width="9.33203125" style="25" customWidth="1"/>
    <col min="6" max="8" width="8" style="25" customWidth="1"/>
    <col min="9" max="12" width="8.6640625" style="25" customWidth="1"/>
    <col min="13" max="13" width="9" style="1" customWidth="1"/>
    <col min="14" max="15" width="9.5546875" style="1" customWidth="1"/>
    <col min="16" max="22" width="9.33203125" style="1"/>
    <col min="23" max="23" width="10" style="1" bestFit="1" customWidth="1"/>
    <col min="24" max="198" width="9.33203125" style="1"/>
    <col min="199" max="199" width="16.6640625" style="1" customWidth="1"/>
    <col min="200" max="223" width="9.33203125" style="1" customWidth="1"/>
    <col min="224" max="224" width="9.6640625" style="1" customWidth="1"/>
    <col min="225" max="225" width="10.33203125" style="1" customWidth="1"/>
    <col min="226" max="226" width="10.6640625" style="1" customWidth="1"/>
    <col min="227" max="227" width="10" style="1" customWidth="1"/>
    <col min="228" max="228" width="10.33203125" style="1" customWidth="1"/>
    <col min="229" max="229" width="12" style="1" customWidth="1"/>
    <col min="230" max="231" width="9.33203125" style="1" customWidth="1"/>
    <col min="232" max="233" width="9.33203125" style="1"/>
    <col min="234" max="234" width="10.44140625" style="1" customWidth="1"/>
    <col min="235" max="454" width="9.33203125" style="1"/>
    <col min="455" max="455" width="16.6640625" style="1" customWidth="1"/>
    <col min="456" max="479" width="9.33203125" style="1" customWidth="1"/>
    <col min="480" max="480" width="9.6640625" style="1" customWidth="1"/>
    <col min="481" max="481" width="10.33203125" style="1" customWidth="1"/>
    <col min="482" max="482" width="10.6640625" style="1" customWidth="1"/>
    <col min="483" max="483" width="10" style="1" customWidth="1"/>
    <col min="484" max="484" width="10.33203125" style="1" customWidth="1"/>
    <col min="485" max="485" width="12" style="1" customWidth="1"/>
    <col min="486" max="487" width="9.33203125" style="1" customWidth="1"/>
    <col min="488" max="489" width="9.33203125" style="1"/>
    <col min="490" max="490" width="10.44140625" style="1" customWidth="1"/>
    <col min="491" max="710" width="9.33203125" style="1"/>
    <col min="711" max="711" width="16.6640625" style="1" customWidth="1"/>
    <col min="712" max="735" width="9.33203125" style="1" customWidth="1"/>
    <col min="736" max="736" width="9.6640625" style="1" customWidth="1"/>
    <col min="737" max="737" width="10.33203125" style="1" customWidth="1"/>
    <col min="738" max="738" width="10.6640625" style="1" customWidth="1"/>
    <col min="739" max="739" width="10" style="1" customWidth="1"/>
    <col min="740" max="740" width="10.33203125" style="1" customWidth="1"/>
    <col min="741" max="741" width="12" style="1" customWidth="1"/>
    <col min="742" max="743" width="9.33203125" style="1" customWidth="1"/>
    <col min="744" max="745" width="9.33203125" style="1"/>
    <col min="746" max="746" width="10.44140625" style="1" customWidth="1"/>
    <col min="747" max="966" width="9.33203125" style="1"/>
    <col min="967" max="967" width="16.6640625" style="1" customWidth="1"/>
    <col min="968" max="991" width="9.33203125" style="1" customWidth="1"/>
    <col min="992" max="992" width="9.6640625" style="1" customWidth="1"/>
    <col min="993" max="993" width="10.33203125" style="1" customWidth="1"/>
    <col min="994" max="994" width="10.6640625" style="1" customWidth="1"/>
    <col min="995" max="995" width="10" style="1" customWidth="1"/>
    <col min="996" max="996" width="10.33203125" style="1" customWidth="1"/>
    <col min="997" max="997" width="12" style="1" customWidth="1"/>
    <col min="998" max="999" width="9.33203125" style="1" customWidth="1"/>
    <col min="1000" max="1001" width="9.33203125" style="1"/>
    <col min="1002" max="1002" width="10.44140625" style="1" customWidth="1"/>
    <col min="1003" max="1222" width="9.33203125" style="1"/>
    <col min="1223" max="1223" width="16.6640625" style="1" customWidth="1"/>
    <col min="1224" max="1247" width="9.33203125" style="1" customWidth="1"/>
    <col min="1248" max="1248" width="9.6640625" style="1" customWidth="1"/>
    <col min="1249" max="1249" width="10.33203125" style="1" customWidth="1"/>
    <col min="1250" max="1250" width="10.6640625" style="1" customWidth="1"/>
    <col min="1251" max="1251" width="10" style="1" customWidth="1"/>
    <col min="1252" max="1252" width="10.33203125" style="1" customWidth="1"/>
    <col min="1253" max="1253" width="12" style="1" customWidth="1"/>
    <col min="1254" max="1255" width="9.33203125" style="1" customWidth="1"/>
    <col min="1256" max="1257" width="9.33203125" style="1"/>
    <col min="1258" max="1258" width="10.44140625" style="1" customWidth="1"/>
    <col min="1259" max="1478" width="9.33203125" style="1"/>
    <col min="1479" max="1479" width="16.6640625" style="1" customWidth="1"/>
    <col min="1480" max="1503" width="9.33203125" style="1" customWidth="1"/>
    <col min="1504" max="1504" width="9.6640625" style="1" customWidth="1"/>
    <col min="1505" max="1505" width="10.33203125" style="1" customWidth="1"/>
    <col min="1506" max="1506" width="10.6640625" style="1" customWidth="1"/>
    <col min="1507" max="1507" width="10" style="1" customWidth="1"/>
    <col min="1508" max="1508" width="10.33203125" style="1" customWidth="1"/>
    <col min="1509" max="1509" width="12" style="1" customWidth="1"/>
    <col min="1510" max="1511" width="9.33203125" style="1" customWidth="1"/>
    <col min="1512" max="1513" width="9.33203125" style="1"/>
    <col min="1514" max="1514" width="10.44140625" style="1" customWidth="1"/>
    <col min="1515" max="1734" width="9.33203125" style="1"/>
    <col min="1735" max="1735" width="16.6640625" style="1" customWidth="1"/>
    <col min="1736" max="1759" width="9.33203125" style="1" customWidth="1"/>
    <col min="1760" max="1760" width="9.6640625" style="1" customWidth="1"/>
    <col min="1761" max="1761" width="10.33203125" style="1" customWidth="1"/>
    <col min="1762" max="1762" width="10.6640625" style="1" customWidth="1"/>
    <col min="1763" max="1763" width="10" style="1" customWidth="1"/>
    <col min="1764" max="1764" width="10.33203125" style="1" customWidth="1"/>
    <col min="1765" max="1765" width="12" style="1" customWidth="1"/>
    <col min="1766" max="1767" width="9.33203125" style="1" customWidth="1"/>
    <col min="1768" max="1769" width="9.33203125" style="1"/>
    <col min="1770" max="1770" width="10.44140625" style="1" customWidth="1"/>
    <col min="1771" max="1990" width="9.33203125" style="1"/>
    <col min="1991" max="1991" width="16.6640625" style="1" customWidth="1"/>
    <col min="1992" max="2015" width="9.33203125" style="1" customWidth="1"/>
    <col min="2016" max="2016" width="9.6640625" style="1" customWidth="1"/>
    <col min="2017" max="2017" width="10.33203125" style="1" customWidth="1"/>
    <col min="2018" max="2018" width="10.6640625" style="1" customWidth="1"/>
    <col min="2019" max="2019" width="10" style="1" customWidth="1"/>
    <col min="2020" max="2020" width="10.33203125" style="1" customWidth="1"/>
    <col min="2021" max="2021" width="12" style="1" customWidth="1"/>
    <col min="2022" max="2023" width="9.33203125" style="1" customWidth="1"/>
    <col min="2024" max="2025" width="9.33203125" style="1"/>
    <col min="2026" max="2026" width="10.44140625" style="1" customWidth="1"/>
    <col min="2027" max="2246" width="9.33203125" style="1"/>
    <col min="2247" max="2247" width="16.6640625" style="1" customWidth="1"/>
    <col min="2248" max="2271" width="9.33203125" style="1" customWidth="1"/>
    <col min="2272" max="2272" width="9.6640625" style="1" customWidth="1"/>
    <col min="2273" max="2273" width="10.33203125" style="1" customWidth="1"/>
    <col min="2274" max="2274" width="10.6640625" style="1" customWidth="1"/>
    <col min="2275" max="2275" width="10" style="1" customWidth="1"/>
    <col min="2276" max="2276" width="10.33203125" style="1" customWidth="1"/>
    <col min="2277" max="2277" width="12" style="1" customWidth="1"/>
    <col min="2278" max="2279" width="9.33203125" style="1" customWidth="1"/>
    <col min="2280" max="2281" width="9.33203125" style="1"/>
    <col min="2282" max="2282" width="10.44140625" style="1" customWidth="1"/>
    <col min="2283" max="2502" width="9.33203125" style="1"/>
    <col min="2503" max="2503" width="16.6640625" style="1" customWidth="1"/>
    <col min="2504" max="2527" width="9.33203125" style="1" customWidth="1"/>
    <col min="2528" max="2528" width="9.6640625" style="1" customWidth="1"/>
    <col min="2529" max="2529" width="10.33203125" style="1" customWidth="1"/>
    <col min="2530" max="2530" width="10.6640625" style="1" customWidth="1"/>
    <col min="2531" max="2531" width="10" style="1" customWidth="1"/>
    <col min="2532" max="2532" width="10.33203125" style="1" customWidth="1"/>
    <col min="2533" max="2533" width="12" style="1" customWidth="1"/>
    <col min="2534" max="2535" width="9.33203125" style="1" customWidth="1"/>
    <col min="2536" max="2537" width="9.33203125" style="1"/>
    <col min="2538" max="2538" width="10.44140625" style="1" customWidth="1"/>
    <col min="2539" max="2758" width="9.33203125" style="1"/>
    <col min="2759" max="2759" width="16.6640625" style="1" customWidth="1"/>
    <col min="2760" max="2783" width="9.33203125" style="1" customWidth="1"/>
    <col min="2784" max="2784" width="9.6640625" style="1" customWidth="1"/>
    <col min="2785" max="2785" width="10.33203125" style="1" customWidth="1"/>
    <col min="2786" max="2786" width="10.6640625" style="1" customWidth="1"/>
    <col min="2787" max="2787" width="10" style="1" customWidth="1"/>
    <col min="2788" max="2788" width="10.33203125" style="1" customWidth="1"/>
    <col min="2789" max="2789" width="12" style="1" customWidth="1"/>
    <col min="2790" max="2791" width="9.33203125" style="1" customWidth="1"/>
    <col min="2792" max="2793" width="9.33203125" style="1"/>
    <col min="2794" max="2794" width="10.44140625" style="1" customWidth="1"/>
    <col min="2795" max="3014" width="9.33203125" style="1"/>
    <col min="3015" max="3015" width="16.6640625" style="1" customWidth="1"/>
    <col min="3016" max="3039" width="9.33203125" style="1" customWidth="1"/>
    <col min="3040" max="3040" width="9.6640625" style="1" customWidth="1"/>
    <col min="3041" max="3041" width="10.33203125" style="1" customWidth="1"/>
    <col min="3042" max="3042" width="10.6640625" style="1" customWidth="1"/>
    <col min="3043" max="3043" width="10" style="1" customWidth="1"/>
    <col min="3044" max="3044" width="10.33203125" style="1" customWidth="1"/>
    <col min="3045" max="3045" width="12" style="1" customWidth="1"/>
    <col min="3046" max="3047" width="9.33203125" style="1" customWidth="1"/>
    <col min="3048" max="3049" width="9.33203125" style="1"/>
    <col min="3050" max="3050" width="10.44140625" style="1" customWidth="1"/>
    <col min="3051" max="3270" width="9.33203125" style="1"/>
    <col min="3271" max="3271" width="16.6640625" style="1" customWidth="1"/>
    <col min="3272" max="3295" width="9.33203125" style="1" customWidth="1"/>
    <col min="3296" max="3296" width="9.6640625" style="1" customWidth="1"/>
    <col min="3297" max="3297" width="10.33203125" style="1" customWidth="1"/>
    <col min="3298" max="3298" width="10.6640625" style="1" customWidth="1"/>
    <col min="3299" max="3299" width="10" style="1" customWidth="1"/>
    <col min="3300" max="3300" width="10.33203125" style="1" customWidth="1"/>
    <col min="3301" max="3301" width="12" style="1" customWidth="1"/>
    <col min="3302" max="3303" width="9.33203125" style="1" customWidth="1"/>
    <col min="3304" max="3305" width="9.33203125" style="1"/>
    <col min="3306" max="3306" width="10.44140625" style="1" customWidth="1"/>
    <col min="3307" max="3526" width="9.33203125" style="1"/>
    <col min="3527" max="3527" width="16.6640625" style="1" customWidth="1"/>
    <col min="3528" max="3551" width="9.33203125" style="1" customWidth="1"/>
    <col min="3552" max="3552" width="9.6640625" style="1" customWidth="1"/>
    <col min="3553" max="3553" width="10.33203125" style="1" customWidth="1"/>
    <col min="3554" max="3554" width="10.6640625" style="1" customWidth="1"/>
    <col min="3555" max="3555" width="10" style="1" customWidth="1"/>
    <col min="3556" max="3556" width="10.33203125" style="1" customWidth="1"/>
    <col min="3557" max="3557" width="12" style="1" customWidth="1"/>
    <col min="3558" max="3559" width="9.33203125" style="1" customWidth="1"/>
    <col min="3560" max="3561" width="9.33203125" style="1"/>
    <col min="3562" max="3562" width="10.44140625" style="1" customWidth="1"/>
    <col min="3563" max="3782" width="9.33203125" style="1"/>
    <col min="3783" max="3783" width="16.6640625" style="1" customWidth="1"/>
    <col min="3784" max="3807" width="9.33203125" style="1" customWidth="1"/>
    <col min="3808" max="3808" width="9.6640625" style="1" customWidth="1"/>
    <col min="3809" max="3809" width="10.33203125" style="1" customWidth="1"/>
    <col min="3810" max="3810" width="10.6640625" style="1" customWidth="1"/>
    <col min="3811" max="3811" width="10" style="1" customWidth="1"/>
    <col min="3812" max="3812" width="10.33203125" style="1" customWidth="1"/>
    <col min="3813" max="3813" width="12" style="1" customWidth="1"/>
    <col min="3814" max="3815" width="9.33203125" style="1" customWidth="1"/>
    <col min="3816" max="3817" width="9.33203125" style="1"/>
    <col min="3818" max="3818" width="10.44140625" style="1" customWidth="1"/>
    <col min="3819" max="4038" width="9.33203125" style="1"/>
    <col min="4039" max="4039" width="16.6640625" style="1" customWidth="1"/>
    <col min="4040" max="4063" width="9.33203125" style="1" customWidth="1"/>
    <col min="4064" max="4064" width="9.6640625" style="1" customWidth="1"/>
    <col min="4065" max="4065" width="10.33203125" style="1" customWidth="1"/>
    <col min="4066" max="4066" width="10.6640625" style="1" customWidth="1"/>
    <col min="4067" max="4067" width="10" style="1" customWidth="1"/>
    <col min="4068" max="4068" width="10.33203125" style="1" customWidth="1"/>
    <col min="4069" max="4069" width="12" style="1" customWidth="1"/>
    <col min="4070" max="4071" width="9.33203125" style="1" customWidth="1"/>
    <col min="4072" max="4073" width="9.33203125" style="1"/>
    <col min="4074" max="4074" width="10.44140625" style="1" customWidth="1"/>
    <col min="4075" max="4294" width="9.33203125" style="1"/>
    <col min="4295" max="4295" width="16.6640625" style="1" customWidth="1"/>
    <col min="4296" max="4319" width="9.33203125" style="1" customWidth="1"/>
    <col min="4320" max="4320" width="9.6640625" style="1" customWidth="1"/>
    <col min="4321" max="4321" width="10.33203125" style="1" customWidth="1"/>
    <col min="4322" max="4322" width="10.6640625" style="1" customWidth="1"/>
    <col min="4323" max="4323" width="10" style="1" customWidth="1"/>
    <col min="4324" max="4324" width="10.33203125" style="1" customWidth="1"/>
    <col min="4325" max="4325" width="12" style="1" customWidth="1"/>
    <col min="4326" max="4327" width="9.33203125" style="1" customWidth="1"/>
    <col min="4328" max="4329" width="9.33203125" style="1"/>
    <col min="4330" max="4330" width="10.44140625" style="1" customWidth="1"/>
    <col min="4331" max="4550" width="9.33203125" style="1"/>
    <col min="4551" max="4551" width="16.6640625" style="1" customWidth="1"/>
    <col min="4552" max="4575" width="9.33203125" style="1" customWidth="1"/>
    <col min="4576" max="4576" width="9.6640625" style="1" customWidth="1"/>
    <col min="4577" max="4577" width="10.33203125" style="1" customWidth="1"/>
    <col min="4578" max="4578" width="10.6640625" style="1" customWidth="1"/>
    <col min="4579" max="4579" width="10" style="1" customWidth="1"/>
    <col min="4580" max="4580" width="10.33203125" style="1" customWidth="1"/>
    <col min="4581" max="4581" width="12" style="1" customWidth="1"/>
    <col min="4582" max="4583" width="9.33203125" style="1" customWidth="1"/>
    <col min="4584" max="4585" width="9.33203125" style="1"/>
    <col min="4586" max="4586" width="10.44140625" style="1" customWidth="1"/>
    <col min="4587" max="4806" width="9.33203125" style="1"/>
    <col min="4807" max="4807" width="16.6640625" style="1" customWidth="1"/>
    <col min="4808" max="4831" width="9.33203125" style="1" customWidth="1"/>
    <col min="4832" max="4832" width="9.6640625" style="1" customWidth="1"/>
    <col min="4833" max="4833" width="10.33203125" style="1" customWidth="1"/>
    <col min="4834" max="4834" width="10.6640625" style="1" customWidth="1"/>
    <col min="4835" max="4835" width="10" style="1" customWidth="1"/>
    <col min="4836" max="4836" width="10.33203125" style="1" customWidth="1"/>
    <col min="4837" max="4837" width="12" style="1" customWidth="1"/>
    <col min="4838" max="4839" width="9.33203125" style="1" customWidth="1"/>
    <col min="4840" max="4841" width="9.33203125" style="1"/>
    <col min="4842" max="4842" width="10.44140625" style="1" customWidth="1"/>
    <col min="4843" max="5062" width="9.33203125" style="1"/>
    <col min="5063" max="5063" width="16.6640625" style="1" customWidth="1"/>
    <col min="5064" max="5087" width="9.33203125" style="1" customWidth="1"/>
    <col min="5088" max="5088" width="9.6640625" style="1" customWidth="1"/>
    <col min="5089" max="5089" width="10.33203125" style="1" customWidth="1"/>
    <col min="5090" max="5090" width="10.6640625" style="1" customWidth="1"/>
    <col min="5091" max="5091" width="10" style="1" customWidth="1"/>
    <col min="5092" max="5092" width="10.33203125" style="1" customWidth="1"/>
    <col min="5093" max="5093" width="12" style="1" customWidth="1"/>
    <col min="5094" max="5095" width="9.33203125" style="1" customWidth="1"/>
    <col min="5096" max="5097" width="9.33203125" style="1"/>
    <col min="5098" max="5098" width="10.44140625" style="1" customWidth="1"/>
    <col min="5099" max="5318" width="9.33203125" style="1"/>
    <col min="5319" max="5319" width="16.6640625" style="1" customWidth="1"/>
    <col min="5320" max="5343" width="9.33203125" style="1" customWidth="1"/>
    <col min="5344" max="5344" width="9.6640625" style="1" customWidth="1"/>
    <col min="5345" max="5345" width="10.33203125" style="1" customWidth="1"/>
    <col min="5346" max="5346" width="10.6640625" style="1" customWidth="1"/>
    <col min="5347" max="5347" width="10" style="1" customWidth="1"/>
    <col min="5348" max="5348" width="10.33203125" style="1" customWidth="1"/>
    <col min="5349" max="5349" width="12" style="1" customWidth="1"/>
    <col min="5350" max="5351" width="9.33203125" style="1" customWidth="1"/>
    <col min="5352" max="5353" width="9.33203125" style="1"/>
    <col min="5354" max="5354" width="10.44140625" style="1" customWidth="1"/>
    <col min="5355" max="5574" width="9.33203125" style="1"/>
    <col min="5575" max="5575" width="16.6640625" style="1" customWidth="1"/>
    <col min="5576" max="5599" width="9.33203125" style="1" customWidth="1"/>
    <col min="5600" max="5600" width="9.6640625" style="1" customWidth="1"/>
    <col min="5601" max="5601" width="10.33203125" style="1" customWidth="1"/>
    <col min="5602" max="5602" width="10.6640625" style="1" customWidth="1"/>
    <col min="5603" max="5603" width="10" style="1" customWidth="1"/>
    <col min="5604" max="5604" width="10.33203125" style="1" customWidth="1"/>
    <col min="5605" max="5605" width="12" style="1" customWidth="1"/>
    <col min="5606" max="5607" width="9.33203125" style="1" customWidth="1"/>
    <col min="5608" max="5609" width="9.33203125" style="1"/>
    <col min="5610" max="5610" width="10.44140625" style="1" customWidth="1"/>
    <col min="5611" max="5830" width="9.33203125" style="1"/>
    <col min="5831" max="5831" width="16.6640625" style="1" customWidth="1"/>
    <col min="5832" max="5855" width="9.33203125" style="1" customWidth="1"/>
    <col min="5856" max="5856" width="9.6640625" style="1" customWidth="1"/>
    <col min="5857" max="5857" width="10.33203125" style="1" customWidth="1"/>
    <col min="5858" max="5858" width="10.6640625" style="1" customWidth="1"/>
    <col min="5859" max="5859" width="10" style="1" customWidth="1"/>
    <col min="5860" max="5860" width="10.33203125" style="1" customWidth="1"/>
    <col min="5861" max="5861" width="12" style="1" customWidth="1"/>
    <col min="5862" max="5863" width="9.33203125" style="1" customWidth="1"/>
    <col min="5864" max="5865" width="9.33203125" style="1"/>
    <col min="5866" max="5866" width="10.44140625" style="1" customWidth="1"/>
    <col min="5867" max="6086" width="9.33203125" style="1"/>
    <col min="6087" max="6087" width="16.6640625" style="1" customWidth="1"/>
    <col min="6088" max="6111" width="9.33203125" style="1" customWidth="1"/>
    <col min="6112" max="6112" width="9.6640625" style="1" customWidth="1"/>
    <col min="6113" max="6113" width="10.33203125" style="1" customWidth="1"/>
    <col min="6114" max="6114" width="10.6640625" style="1" customWidth="1"/>
    <col min="6115" max="6115" width="10" style="1" customWidth="1"/>
    <col min="6116" max="6116" width="10.33203125" style="1" customWidth="1"/>
    <col min="6117" max="6117" width="12" style="1" customWidth="1"/>
    <col min="6118" max="6119" width="9.33203125" style="1" customWidth="1"/>
    <col min="6120" max="6121" width="9.33203125" style="1"/>
    <col min="6122" max="6122" width="10.44140625" style="1" customWidth="1"/>
    <col min="6123" max="6342" width="9.33203125" style="1"/>
    <col min="6343" max="6343" width="16.6640625" style="1" customWidth="1"/>
    <col min="6344" max="6367" width="9.33203125" style="1" customWidth="1"/>
    <col min="6368" max="6368" width="9.6640625" style="1" customWidth="1"/>
    <col min="6369" max="6369" width="10.33203125" style="1" customWidth="1"/>
    <col min="6370" max="6370" width="10.6640625" style="1" customWidth="1"/>
    <col min="6371" max="6371" width="10" style="1" customWidth="1"/>
    <col min="6372" max="6372" width="10.33203125" style="1" customWidth="1"/>
    <col min="6373" max="6373" width="12" style="1" customWidth="1"/>
    <col min="6374" max="6375" width="9.33203125" style="1" customWidth="1"/>
    <col min="6376" max="6377" width="9.33203125" style="1"/>
    <col min="6378" max="6378" width="10.44140625" style="1" customWidth="1"/>
    <col min="6379" max="6598" width="9.33203125" style="1"/>
    <col min="6599" max="6599" width="16.6640625" style="1" customWidth="1"/>
    <col min="6600" max="6623" width="9.33203125" style="1" customWidth="1"/>
    <col min="6624" max="6624" width="9.6640625" style="1" customWidth="1"/>
    <col min="6625" max="6625" width="10.33203125" style="1" customWidth="1"/>
    <col min="6626" max="6626" width="10.6640625" style="1" customWidth="1"/>
    <col min="6627" max="6627" width="10" style="1" customWidth="1"/>
    <col min="6628" max="6628" width="10.33203125" style="1" customWidth="1"/>
    <col min="6629" max="6629" width="12" style="1" customWidth="1"/>
    <col min="6630" max="6631" width="9.33203125" style="1" customWidth="1"/>
    <col min="6632" max="6633" width="9.33203125" style="1"/>
    <col min="6634" max="6634" width="10.44140625" style="1" customWidth="1"/>
    <col min="6635" max="6854" width="9.33203125" style="1"/>
    <col min="6855" max="6855" width="16.6640625" style="1" customWidth="1"/>
    <col min="6856" max="6879" width="9.33203125" style="1" customWidth="1"/>
    <col min="6880" max="6880" width="9.6640625" style="1" customWidth="1"/>
    <col min="6881" max="6881" width="10.33203125" style="1" customWidth="1"/>
    <col min="6882" max="6882" width="10.6640625" style="1" customWidth="1"/>
    <col min="6883" max="6883" width="10" style="1" customWidth="1"/>
    <col min="6884" max="6884" width="10.33203125" style="1" customWidth="1"/>
    <col min="6885" max="6885" width="12" style="1" customWidth="1"/>
    <col min="6886" max="6887" width="9.33203125" style="1" customWidth="1"/>
    <col min="6888" max="6889" width="9.33203125" style="1"/>
    <col min="6890" max="6890" width="10.44140625" style="1" customWidth="1"/>
    <col min="6891" max="7110" width="9.33203125" style="1"/>
    <col min="7111" max="7111" width="16.6640625" style="1" customWidth="1"/>
    <col min="7112" max="7135" width="9.33203125" style="1" customWidth="1"/>
    <col min="7136" max="7136" width="9.6640625" style="1" customWidth="1"/>
    <col min="7137" max="7137" width="10.33203125" style="1" customWidth="1"/>
    <col min="7138" max="7138" width="10.6640625" style="1" customWidth="1"/>
    <col min="7139" max="7139" width="10" style="1" customWidth="1"/>
    <col min="7140" max="7140" width="10.33203125" style="1" customWidth="1"/>
    <col min="7141" max="7141" width="12" style="1" customWidth="1"/>
    <col min="7142" max="7143" width="9.33203125" style="1" customWidth="1"/>
    <col min="7144" max="7145" width="9.33203125" style="1"/>
    <col min="7146" max="7146" width="10.44140625" style="1" customWidth="1"/>
    <col min="7147" max="7366" width="9.33203125" style="1"/>
    <col min="7367" max="7367" width="16.6640625" style="1" customWidth="1"/>
    <col min="7368" max="7391" width="9.33203125" style="1" customWidth="1"/>
    <col min="7392" max="7392" width="9.6640625" style="1" customWidth="1"/>
    <col min="7393" max="7393" width="10.33203125" style="1" customWidth="1"/>
    <col min="7394" max="7394" width="10.6640625" style="1" customWidth="1"/>
    <col min="7395" max="7395" width="10" style="1" customWidth="1"/>
    <col min="7396" max="7396" width="10.33203125" style="1" customWidth="1"/>
    <col min="7397" max="7397" width="12" style="1" customWidth="1"/>
    <col min="7398" max="7399" width="9.33203125" style="1" customWidth="1"/>
    <col min="7400" max="7401" width="9.33203125" style="1"/>
    <col min="7402" max="7402" width="10.44140625" style="1" customWidth="1"/>
    <col min="7403" max="7622" width="9.33203125" style="1"/>
    <col min="7623" max="7623" width="16.6640625" style="1" customWidth="1"/>
    <col min="7624" max="7647" width="9.33203125" style="1" customWidth="1"/>
    <col min="7648" max="7648" width="9.6640625" style="1" customWidth="1"/>
    <col min="7649" max="7649" width="10.33203125" style="1" customWidth="1"/>
    <col min="7650" max="7650" width="10.6640625" style="1" customWidth="1"/>
    <col min="7651" max="7651" width="10" style="1" customWidth="1"/>
    <col min="7652" max="7652" width="10.33203125" style="1" customWidth="1"/>
    <col min="7653" max="7653" width="12" style="1" customWidth="1"/>
    <col min="7654" max="7655" width="9.33203125" style="1" customWidth="1"/>
    <col min="7656" max="7657" width="9.33203125" style="1"/>
    <col min="7658" max="7658" width="10.44140625" style="1" customWidth="1"/>
    <col min="7659" max="7878" width="9.33203125" style="1"/>
    <col min="7879" max="7879" width="16.6640625" style="1" customWidth="1"/>
    <col min="7880" max="7903" width="9.33203125" style="1" customWidth="1"/>
    <col min="7904" max="7904" width="9.6640625" style="1" customWidth="1"/>
    <col min="7905" max="7905" width="10.33203125" style="1" customWidth="1"/>
    <col min="7906" max="7906" width="10.6640625" style="1" customWidth="1"/>
    <col min="7907" max="7907" width="10" style="1" customWidth="1"/>
    <col min="7908" max="7908" width="10.33203125" style="1" customWidth="1"/>
    <col min="7909" max="7909" width="12" style="1" customWidth="1"/>
    <col min="7910" max="7911" width="9.33203125" style="1" customWidth="1"/>
    <col min="7912" max="7913" width="9.33203125" style="1"/>
    <col min="7914" max="7914" width="10.44140625" style="1" customWidth="1"/>
    <col min="7915" max="8134" width="9.33203125" style="1"/>
    <col min="8135" max="8135" width="16.6640625" style="1" customWidth="1"/>
    <col min="8136" max="8159" width="9.33203125" style="1" customWidth="1"/>
    <col min="8160" max="8160" width="9.6640625" style="1" customWidth="1"/>
    <col min="8161" max="8161" width="10.33203125" style="1" customWidth="1"/>
    <col min="8162" max="8162" width="10.6640625" style="1" customWidth="1"/>
    <col min="8163" max="8163" width="10" style="1" customWidth="1"/>
    <col min="8164" max="8164" width="10.33203125" style="1" customWidth="1"/>
    <col min="8165" max="8165" width="12" style="1" customWidth="1"/>
    <col min="8166" max="8167" width="9.33203125" style="1" customWidth="1"/>
    <col min="8168" max="8169" width="9.33203125" style="1"/>
    <col min="8170" max="8170" width="10.44140625" style="1" customWidth="1"/>
    <col min="8171" max="8390" width="9.33203125" style="1"/>
    <col min="8391" max="8391" width="16.6640625" style="1" customWidth="1"/>
    <col min="8392" max="8415" width="9.33203125" style="1" customWidth="1"/>
    <col min="8416" max="8416" width="9.6640625" style="1" customWidth="1"/>
    <col min="8417" max="8417" width="10.33203125" style="1" customWidth="1"/>
    <col min="8418" max="8418" width="10.6640625" style="1" customWidth="1"/>
    <col min="8419" max="8419" width="10" style="1" customWidth="1"/>
    <col min="8420" max="8420" width="10.33203125" style="1" customWidth="1"/>
    <col min="8421" max="8421" width="12" style="1" customWidth="1"/>
    <col min="8422" max="8423" width="9.33203125" style="1" customWidth="1"/>
    <col min="8424" max="8425" width="9.33203125" style="1"/>
    <col min="8426" max="8426" width="10.44140625" style="1" customWidth="1"/>
    <col min="8427" max="8646" width="9.33203125" style="1"/>
    <col min="8647" max="8647" width="16.6640625" style="1" customWidth="1"/>
    <col min="8648" max="8671" width="9.33203125" style="1" customWidth="1"/>
    <col min="8672" max="8672" width="9.6640625" style="1" customWidth="1"/>
    <col min="8673" max="8673" width="10.33203125" style="1" customWidth="1"/>
    <col min="8674" max="8674" width="10.6640625" style="1" customWidth="1"/>
    <col min="8675" max="8675" width="10" style="1" customWidth="1"/>
    <col min="8676" max="8676" width="10.33203125" style="1" customWidth="1"/>
    <col min="8677" max="8677" width="12" style="1" customWidth="1"/>
    <col min="8678" max="8679" width="9.33203125" style="1" customWidth="1"/>
    <col min="8680" max="8681" width="9.33203125" style="1"/>
    <col min="8682" max="8682" width="10.44140625" style="1" customWidth="1"/>
    <col min="8683" max="8902" width="9.33203125" style="1"/>
    <col min="8903" max="8903" width="16.6640625" style="1" customWidth="1"/>
    <col min="8904" max="8927" width="9.33203125" style="1" customWidth="1"/>
    <col min="8928" max="8928" width="9.6640625" style="1" customWidth="1"/>
    <col min="8929" max="8929" width="10.33203125" style="1" customWidth="1"/>
    <col min="8930" max="8930" width="10.6640625" style="1" customWidth="1"/>
    <col min="8931" max="8931" width="10" style="1" customWidth="1"/>
    <col min="8932" max="8932" width="10.33203125" style="1" customWidth="1"/>
    <col min="8933" max="8933" width="12" style="1" customWidth="1"/>
    <col min="8934" max="8935" width="9.33203125" style="1" customWidth="1"/>
    <col min="8936" max="8937" width="9.33203125" style="1"/>
    <col min="8938" max="8938" width="10.44140625" style="1" customWidth="1"/>
    <col min="8939" max="9158" width="9.33203125" style="1"/>
    <col min="9159" max="9159" width="16.6640625" style="1" customWidth="1"/>
    <col min="9160" max="9183" width="9.33203125" style="1" customWidth="1"/>
    <col min="9184" max="9184" width="9.6640625" style="1" customWidth="1"/>
    <col min="9185" max="9185" width="10.33203125" style="1" customWidth="1"/>
    <col min="9186" max="9186" width="10.6640625" style="1" customWidth="1"/>
    <col min="9187" max="9187" width="10" style="1" customWidth="1"/>
    <col min="9188" max="9188" width="10.33203125" style="1" customWidth="1"/>
    <col min="9189" max="9189" width="12" style="1" customWidth="1"/>
    <col min="9190" max="9191" width="9.33203125" style="1" customWidth="1"/>
    <col min="9192" max="9193" width="9.33203125" style="1"/>
    <col min="9194" max="9194" width="10.44140625" style="1" customWidth="1"/>
    <col min="9195" max="9414" width="9.33203125" style="1"/>
    <col min="9415" max="9415" width="16.6640625" style="1" customWidth="1"/>
    <col min="9416" max="9439" width="9.33203125" style="1" customWidth="1"/>
    <col min="9440" max="9440" width="9.6640625" style="1" customWidth="1"/>
    <col min="9441" max="9441" width="10.33203125" style="1" customWidth="1"/>
    <col min="9442" max="9442" width="10.6640625" style="1" customWidth="1"/>
    <col min="9443" max="9443" width="10" style="1" customWidth="1"/>
    <col min="9444" max="9444" width="10.33203125" style="1" customWidth="1"/>
    <col min="9445" max="9445" width="12" style="1" customWidth="1"/>
    <col min="9446" max="9447" width="9.33203125" style="1" customWidth="1"/>
    <col min="9448" max="9449" width="9.33203125" style="1"/>
    <col min="9450" max="9450" width="10.44140625" style="1" customWidth="1"/>
    <col min="9451" max="9670" width="9.33203125" style="1"/>
    <col min="9671" max="9671" width="16.6640625" style="1" customWidth="1"/>
    <col min="9672" max="9695" width="9.33203125" style="1" customWidth="1"/>
    <col min="9696" max="9696" width="9.6640625" style="1" customWidth="1"/>
    <col min="9697" max="9697" width="10.33203125" style="1" customWidth="1"/>
    <col min="9698" max="9698" width="10.6640625" style="1" customWidth="1"/>
    <col min="9699" max="9699" width="10" style="1" customWidth="1"/>
    <col min="9700" max="9700" width="10.33203125" style="1" customWidth="1"/>
    <col min="9701" max="9701" width="12" style="1" customWidth="1"/>
    <col min="9702" max="9703" width="9.33203125" style="1" customWidth="1"/>
    <col min="9704" max="9705" width="9.33203125" style="1"/>
    <col min="9706" max="9706" width="10.44140625" style="1" customWidth="1"/>
    <col min="9707" max="9926" width="9.33203125" style="1"/>
    <col min="9927" max="9927" width="16.6640625" style="1" customWidth="1"/>
    <col min="9928" max="9951" width="9.33203125" style="1" customWidth="1"/>
    <col min="9952" max="9952" width="9.6640625" style="1" customWidth="1"/>
    <col min="9953" max="9953" width="10.33203125" style="1" customWidth="1"/>
    <col min="9954" max="9954" width="10.6640625" style="1" customWidth="1"/>
    <col min="9955" max="9955" width="10" style="1" customWidth="1"/>
    <col min="9956" max="9956" width="10.33203125" style="1" customWidth="1"/>
    <col min="9957" max="9957" width="12" style="1" customWidth="1"/>
    <col min="9958" max="9959" width="9.33203125" style="1" customWidth="1"/>
    <col min="9960" max="9961" width="9.33203125" style="1"/>
    <col min="9962" max="9962" width="10.44140625" style="1" customWidth="1"/>
    <col min="9963" max="10182" width="9.33203125" style="1"/>
    <col min="10183" max="10183" width="16.6640625" style="1" customWidth="1"/>
    <col min="10184" max="10207" width="9.33203125" style="1" customWidth="1"/>
    <col min="10208" max="10208" width="9.6640625" style="1" customWidth="1"/>
    <col min="10209" max="10209" width="10.33203125" style="1" customWidth="1"/>
    <col min="10210" max="10210" width="10.6640625" style="1" customWidth="1"/>
    <col min="10211" max="10211" width="10" style="1" customWidth="1"/>
    <col min="10212" max="10212" width="10.33203125" style="1" customWidth="1"/>
    <col min="10213" max="10213" width="12" style="1" customWidth="1"/>
    <col min="10214" max="10215" width="9.33203125" style="1" customWidth="1"/>
    <col min="10216" max="10217" width="9.33203125" style="1"/>
    <col min="10218" max="10218" width="10.44140625" style="1" customWidth="1"/>
    <col min="10219" max="10438" width="9.33203125" style="1"/>
    <col min="10439" max="10439" width="16.6640625" style="1" customWidth="1"/>
    <col min="10440" max="10463" width="9.33203125" style="1" customWidth="1"/>
    <col min="10464" max="10464" width="9.6640625" style="1" customWidth="1"/>
    <col min="10465" max="10465" width="10.33203125" style="1" customWidth="1"/>
    <col min="10466" max="10466" width="10.6640625" style="1" customWidth="1"/>
    <col min="10467" max="10467" width="10" style="1" customWidth="1"/>
    <col min="10468" max="10468" width="10.33203125" style="1" customWidth="1"/>
    <col min="10469" max="10469" width="12" style="1" customWidth="1"/>
    <col min="10470" max="10471" width="9.33203125" style="1" customWidth="1"/>
    <col min="10472" max="10473" width="9.33203125" style="1"/>
    <col min="10474" max="10474" width="10.44140625" style="1" customWidth="1"/>
    <col min="10475" max="10694" width="9.33203125" style="1"/>
    <col min="10695" max="10695" width="16.6640625" style="1" customWidth="1"/>
    <col min="10696" max="10719" width="9.33203125" style="1" customWidth="1"/>
    <col min="10720" max="10720" width="9.6640625" style="1" customWidth="1"/>
    <col min="10721" max="10721" width="10.33203125" style="1" customWidth="1"/>
    <col min="10722" max="10722" width="10.6640625" style="1" customWidth="1"/>
    <col min="10723" max="10723" width="10" style="1" customWidth="1"/>
    <col min="10724" max="10724" width="10.33203125" style="1" customWidth="1"/>
    <col min="10725" max="10725" width="12" style="1" customWidth="1"/>
    <col min="10726" max="10727" width="9.33203125" style="1" customWidth="1"/>
    <col min="10728" max="10729" width="9.33203125" style="1"/>
    <col min="10730" max="10730" width="10.44140625" style="1" customWidth="1"/>
    <col min="10731" max="10950" width="9.33203125" style="1"/>
    <col min="10951" max="10951" width="16.6640625" style="1" customWidth="1"/>
    <col min="10952" max="10975" width="9.33203125" style="1" customWidth="1"/>
    <col min="10976" max="10976" width="9.6640625" style="1" customWidth="1"/>
    <col min="10977" max="10977" width="10.33203125" style="1" customWidth="1"/>
    <col min="10978" max="10978" width="10.6640625" style="1" customWidth="1"/>
    <col min="10979" max="10979" width="10" style="1" customWidth="1"/>
    <col min="10980" max="10980" width="10.33203125" style="1" customWidth="1"/>
    <col min="10981" max="10981" width="12" style="1" customWidth="1"/>
    <col min="10982" max="10983" width="9.33203125" style="1" customWidth="1"/>
    <col min="10984" max="10985" width="9.33203125" style="1"/>
    <col min="10986" max="10986" width="10.44140625" style="1" customWidth="1"/>
    <col min="10987" max="11206" width="9.33203125" style="1"/>
    <col min="11207" max="11207" width="16.6640625" style="1" customWidth="1"/>
    <col min="11208" max="11231" width="9.33203125" style="1" customWidth="1"/>
    <col min="11232" max="11232" width="9.6640625" style="1" customWidth="1"/>
    <col min="11233" max="11233" width="10.33203125" style="1" customWidth="1"/>
    <col min="11234" max="11234" width="10.6640625" style="1" customWidth="1"/>
    <col min="11235" max="11235" width="10" style="1" customWidth="1"/>
    <col min="11236" max="11236" width="10.33203125" style="1" customWidth="1"/>
    <col min="11237" max="11237" width="12" style="1" customWidth="1"/>
    <col min="11238" max="11239" width="9.33203125" style="1" customWidth="1"/>
    <col min="11240" max="11241" width="9.33203125" style="1"/>
    <col min="11242" max="11242" width="10.44140625" style="1" customWidth="1"/>
    <col min="11243" max="11462" width="9.33203125" style="1"/>
    <col min="11463" max="11463" width="16.6640625" style="1" customWidth="1"/>
    <col min="11464" max="11487" width="9.33203125" style="1" customWidth="1"/>
    <col min="11488" max="11488" width="9.6640625" style="1" customWidth="1"/>
    <col min="11489" max="11489" width="10.33203125" style="1" customWidth="1"/>
    <col min="11490" max="11490" width="10.6640625" style="1" customWidth="1"/>
    <col min="11491" max="11491" width="10" style="1" customWidth="1"/>
    <col min="11492" max="11492" width="10.33203125" style="1" customWidth="1"/>
    <col min="11493" max="11493" width="12" style="1" customWidth="1"/>
    <col min="11494" max="11495" width="9.33203125" style="1" customWidth="1"/>
    <col min="11496" max="11497" width="9.33203125" style="1"/>
    <col min="11498" max="11498" width="10.44140625" style="1" customWidth="1"/>
    <col min="11499" max="11718" width="9.33203125" style="1"/>
    <col min="11719" max="11719" width="16.6640625" style="1" customWidth="1"/>
    <col min="11720" max="11743" width="9.33203125" style="1" customWidth="1"/>
    <col min="11744" max="11744" width="9.6640625" style="1" customWidth="1"/>
    <col min="11745" max="11745" width="10.33203125" style="1" customWidth="1"/>
    <col min="11746" max="11746" width="10.6640625" style="1" customWidth="1"/>
    <col min="11747" max="11747" width="10" style="1" customWidth="1"/>
    <col min="11748" max="11748" width="10.33203125" style="1" customWidth="1"/>
    <col min="11749" max="11749" width="12" style="1" customWidth="1"/>
    <col min="11750" max="11751" width="9.33203125" style="1" customWidth="1"/>
    <col min="11752" max="11753" width="9.33203125" style="1"/>
    <col min="11754" max="11754" width="10.44140625" style="1" customWidth="1"/>
    <col min="11755" max="11974" width="9.33203125" style="1"/>
    <col min="11975" max="11975" width="16.6640625" style="1" customWidth="1"/>
    <col min="11976" max="11999" width="9.33203125" style="1" customWidth="1"/>
    <col min="12000" max="12000" width="9.6640625" style="1" customWidth="1"/>
    <col min="12001" max="12001" width="10.33203125" style="1" customWidth="1"/>
    <col min="12002" max="12002" width="10.6640625" style="1" customWidth="1"/>
    <col min="12003" max="12003" width="10" style="1" customWidth="1"/>
    <col min="12004" max="12004" width="10.33203125" style="1" customWidth="1"/>
    <col min="12005" max="12005" width="12" style="1" customWidth="1"/>
    <col min="12006" max="12007" width="9.33203125" style="1" customWidth="1"/>
    <col min="12008" max="12009" width="9.33203125" style="1"/>
    <col min="12010" max="12010" width="10.44140625" style="1" customWidth="1"/>
    <col min="12011" max="12230" width="9.33203125" style="1"/>
    <col min="12231" max="12231" width="16.6640625" style="1" customWidth="1"/>
    <col min="12232" max="12255" width="9.33203125" style="1" customWidth="1"/>
    <col min="12256" max="12256" width="9.6640625" style="1" customWidth="1"/>
    <col min="12257" max="12257" width="10.33203125" style="1" customWidth="1"/>
    <col min="12258" max="12258" width="10.6640625" style="1" customWidth="1"/>
    <col min="12259" max="12259" width="10" style="1" customWidth="1"/>
    <col min="12260" max="12260" width="10.33203125" style="1" customWidth="1"/>
    <col min="12261" max="12261" width="12" style="1" customWidth="1"/>
    <col min="12262" max="12263" width="9.33203125" style="1" customWidth="1"/>
    <col min="12264" max="12265" width="9.33203125" style="1"/>
    <col min="12266" max="12266" width="10.44140625" style="1" customWidth="1"/>
    <col min="12267" max="12486" width="9.33203125" style="1"/>
    <col min="12487" max="12487" width="16.6640625" style="1" customWidth="1"/>
    <col min="12488" max="12511" width="9.33203125" style="1" customWidth="1"/>
    <col min="12512" max="12512" width="9.6640625" style="1" customWidth="1"/>
    <col min="12513" max="12513" width="10.33203125" style="1" customWidth="1"/>
    <col min="12514" max="12514" width="10.6640625" style="1" customWidth="1"/>
    <col min="12515" max="12515" width="10" style="1" customWidth="1"/>
    <col min="12516" max="12516" width="10.33203125" style="1" customWidth="1"/>
    <col min="12517" max="12517" width="12" style="1" customWidth="1"/>
    <col min="12518" max="12519" width="9.33203125" style="1" customWidth="1"/>
    <col min="12520" max="12521" width="9.33203125" style="1"/>
    <col min="12522" max="12522" width="10.44140625" style="1" customWidth="1"/>
    <col min="12523" max="12742" width="9.33203125" style="1"/>
    <col min="12743" max="12743" width="16.6640625" style="1" customWidth="1"/>
    <col min="12744" max="12767" width="9.33203125" style="1" customWidth="1"/>
    <col min="12768" max="12768" width="9.6640625" style="1" customWidth="1"/>
    <col min="12769" max="12769" width="10.33203125" style="1" customWidth="1"/>
    <col min="12770" max="12770" width="10.6640625" style="1" customWidth="1"/>
    <col min="12771" max="12771" width="10" style="1" customWidth="1"/>
    <col min="12772" max="12772" width="10.33203125" style="1" customWidth="1"/>
    <col min="12773" max="12773" width="12" style="1" customWidth="1"/>
    <col min="12774" max="12775" width="9.33203125" style="1" customWidth="1"/>
    <col min="12776" max="12777" width="9.33203125" style="1"/>
    <col min="12778" max="12778" width="10.44140625" style="1" customWidth="1"/>
    <col min="12779" max="12998" width="9.33203125" style="1"/>
    <col min="12999" max="12999" width="16.6640625" style="1" customWidth="1"/>
    <col min="13000" max="13023" width="9.33203125" style="1" customWidth="1"/>
    <col min="13024" max="13024" width="9.6640625" style="1" customWidth="1"/>
    <col min="13025" max="13025" width="10.33203125" style="1" customWidth="1"/>
    <col min="13026" max="13026" width="10.6640625" style="1" customWidth="1"/>
    <col min="13027" max="13027" width="10" style="1" customWidth="1"/>
    <col min="13028" max="13028" width="10.33203125" style="1" customWidth="1"/>
    <col min="13029" max="13029" width="12" style="1" customWidth="1"/>
    <col min="13030" max="13031" width="9.33203125" style="1" customWidth="1"/>
    <col min="13032" max="13033" width="9.33203125" style="1"/>
    <col min="13034" max="13034" width="10.44140625" style="1" customWidth="1"/>
    <col min="13035" max="13254" width="9.33203125" style="1"/>
    <col min="13255" max="13255" width="16.6640625" style="1" customWidth="1"/>
    <col min="13256" max="13279" width="9.33203125" style="1" customWidth="1"/>
    <col min="13280" max="13280" width="9.6640625" style="1" customWidth="1"/>
    <col min="13281" max="13281" width="10.33203125" style="1" customWidth="1"/>
    <col min="13282" max="13282" width="10.6640625" style="1" customWidth="1"/>
    <col min="13283" max="13283" width="10" style="1" customWidth="1"/>
    <col min="13284" max="13284" width="10.33203125" style="1" customWidth="1"/>
    <col min="13285" max="13285" width="12" style="1" customWidth="1"/>
    <col min="13286" max="13287" width="9.33203125" style="1" customWidth="1"/>
    <col min="13288" max="13289" width="9.33203125" style="1"/>
    <col min="13290" max="13290" width="10.44140625" style="1" customWidth="1"/>
    <col min="13291" max="13510" width="9.33203125" style="1"/>
    <col min="13511" max="13511" width="16.6640625" style="1" customWidth="1"/>
    <col min="13512" max="13535" width="9.33203125" style="1" customWidth="1"/>
    <col min="13536" max="13536" width="9.6640625" style="1" customWidth="1"/>
    <col min="13537" max="13537" width="10.33203125" style="1" customWidth="1"/>
    <col min="13538" max="13538" width="10.6640625" style="1" customWidth="1"/>
    <col min="13539" max="13539" width="10" style="1" customWidth="1"/>
    <col min="13540" max="13540" width="10.33203125" style="1" customWidth="1"/>
    <col min="13541" max="13541" width="12" style="1" customWidth="1"/>
    <col min="13542" max="13543" width="9.33203125" style="1" customWidth="1"/>
    <col min="13544" max="13545" width="9.33203125" style="1"/>
    <col min="13546" max="13546" width="10.44140625" style="1" customWidth="1"/>
    <col min="13547" max="13766" width="9.33203125" style="1"/>
    <col min="13767" max="13767" width="16.6640625" style="1" customWidth="1"/>
    <col min="13768" max="13791" width="9.33203125" style="1" customWidth="1"/>
    <col min="13792" max="13792" width="9.6640625" style="1" customWidth="1"/>
    <col min="13793" max="13793" width="10.33203125" style="1" customWidth="1"/>
    <col min="13794" max="13794" width="10.6640625" style="1" customWidth="1"/>
    <col min="13795" max="13795" width="10" style="1" customWidth="1"/>
    <col min="13796" max="13796" width="10.33203125" style="1" customWidth="1"/>
    <col min="13797" max="13797" width="12" style="1" customWidth="1"/>
    <col min="13798" max="13799" width="9.33203125" style="1" customWidth="1"/>
    <col min="13800" max="13801" width="9.33203125" style="1"/>
    <col min="13802" max="13802" width="10.44140625" style="1" customWidth="1"/>
    <col min="13803" max="14022" width="9.33203125" style="1"/>
    <col min="14023" max="14023" width="16.6640625" style="1" customWidth="1"/>
    <col min="14024" max="14047" width="9.33203125" style="1" customWidth="1"/>
    <col min="14048" max="14048" width="9.6640625" style="1" customWidth="1"/>
    <col min="14049" max="14049" width="10.33203125" style="1" customWidth="1"/>
    <col min="14050" max="14050" width="10.6640625" style="1" customWidth="1"/>
    <col min="14051" max="14051" width="10" style="1" customWidth="1"/>
    <col min="14052" max="14052" width="10.33203125" style="1" customWidth="1"/>
    <col min="14053" max="14053" width="12" style="1" customWidth="1"/>
    <col min="14054" max="14055" width="9.33203125" style="1" customWidth="1"/>
    <col min="14056" max="14057" width="9.33203125" style="1"/>
    <col min="14058" max="14058" width="10.44140625" style="1" customWidth="1"/>
    <col min="14059" max="14278" width="9.33203125" style="1"/>
    <col min="14279" max="14279" width="16.6640625" style="1" customWidth="1"/>
    <col min="14280" max="14303" width="9.33203125" style="1" customWidth="1"/>
    <col min="14304" max="14304" width="9.6640625" style="1" customWidth="1"/>
    <col min="14305" max="14305" width="10.33203125" style="1" customWidth="1"/>
    <col min="14306" max="14306" width="10.6640625" style="1" customWidth="1"/>
    <col min="14307" max="14307" width="10" style="1" customWidth="1"/>
    <col min="14308" max="14308" width="10.33203125" style="1" customWidth="1"/>
    <col min="14309" max="14309" width="12" style="1" customWidth="1"/>
    <col min="14310" max="14311" width="9.33203125" style="1" customWidth="1"/>
    <col min="14312" max="14313" width="9.33203125" style="1"/>
    <col min="14314" max="14314" width="10.44140625" style="1" customWidth="1"/>
    <col min="14315" max="14534" width="9.33203125" style="1"/>
    <col min="14535" max="14535" width="16.6640625" style="1" customWidth="1"/>
    <col min="14536" max="14559" width="9.33203125" style="1" customWidth="1"/>
    <col min="14560" max="14560" width="9.6640625" style="1" customWidth="1"/>
    <col min="14561" max="14561" width="10.33203125" style="1" customWidth="1"/>
    <col min="14562" max="14562" width="10.6640625" style="1" customWidth="1"/>
    <col min="14563" max="14563" width="10" style="1" customWidth="1"/>
    <col min="14564" max="14564" width="10.33203125" style="1" customWidth="1"/>
    <col min="14565" max="14565" width="12" style="1" customWidth="1"/>
    <col min="14566" max="14567" width="9.33203125" style="1" customWidth="1"/>
    <col min="14568" max="14569" width="9.33203125" style="1"/>
    <col min="14570" max="14570" width="10.44140625" style="1" customWidth="1"/>
    <col min="14571" max="14790" width="9.33203125" style="1"/>
    <col min="14791" max="14791" width="16.6640625" style="1" customWidth="1"/>
    <col min="14792" max="14815" width="9.33203125" style="1" customWidth="1"/>
    <col min="14816" max="14816" width="9.6640625" style="1" customWidth="1"/>
    <col min="14817" max="14817" width="10.33203125" style="1" customWidth="1"/>
    <col min="14818" max="14818" width="10.6640625" style="1" customWidth="1"/>
    <col min="14819" max="14819" width="10" style="1" customWidth="1"/>
    <col min="14820" max="14820" width="10.33203125" style="1" customWidth="1"/>
    <col min="14821" max="14821" width="12" style="1" customWidth="1"/>
    <col min="14822" max="14823" width="9.33203125" style="1" customWidth="1"/>
    <col min="14824" max="14825" width="9.33203125" style="1"/>
    <col min="14826" max="14826" width="10.44140625" style="1" customWidth="1"/>
    <col min="14827" max="15046" width="9.33203125" style="1"/>
    <col min="15047" max="15047" width="16.6640625" style="1" customWidth="1"/>
    <col min="15048" max="15071" width="9.33203125" style="1" customWidth="1"/>
    <col min="15072" max="15072" width="9.6640625" style="1" customWidth="1"/>
    <col min="15073" max="15073" width="10.33203125" style="1" customWidth="1"/>
    <col min="15074" max="15074" width="10.6640625" style="1" customWidth="1"/>
    <col min="15075" max="15075" width="10" style="1" customWidth="1"/>
    <col min="15076" max="15076" width="10.33203125" style="1" customWidth="1"/>
    <col min="15077" max="15077" width="12" style="1" customWidth="1"/>
    <col min="15078" max="15079" width="9.33203125" style="1" customWidth="1"/>
    <col min="15080" max="15081" width="9.33203125" style="1"/>
    <col min="15082" max="15082" width="10.44140625" style="1" customWidth="1"/>
    <col min="15083" max="15302" width="9.33203125" style="1"/>
    <col min="15303" max="15303" width="16.6640625" style="1" customWidth="1"/>
    <col min="15304" max="15327" width="9.33203125" style="1" customWidth="1"/>
    <col min="15328" max="15328" width="9.6640625" style="1" customWidth="1"/>
    <col min="15329" max="15329" width="10.33203125" style="1" customWidth="1"/>
    <col min="15330" max="15330" width="10.6640625" style="1" customWidth="1"/>
    <col min="15331" max="15331" width="10" style="1" customWidth="1"/>
    <col min="15332" max="15332" width="10.33203125" style="1" customWidth="1"/>
    <col min="15333" max="15333" width="12" style="1" customWidth="1"/>
    <col min="15334" max="15335" width="9.33203125" style="1" customWidth="1"/>
    <col min="15336" max="15337" width="9.33203125" style="1"/>
    <col min="15338" max="15338" width="10.44140625" style="1" customWidth="1"/>
    <col min="15339" max="15558" width="9.33203125" style="1"/>
    <col min="15559" max="15559" width="16.6640625" style="1" customWidth="1"/>
    <col min="15560" max="15583" width="9.33203125" style="1" customWidth="1"/>
    <col min="15584" max="15584" width="9.6640625" style="1" customWidth="1"/>
    <col min="15585" max="15585" width="10.33203125" style="1" customWidth="1"/>
    <col min="15586" max="15586" width="10.6640625" style="1" customWidth="1"/>
    <col min="15587" max="15587" width="10" style="1" customWidth="1"/>
    <col min="15588" max="15588" width="10.33203125" style="1" customWidth="1"/>
    <col min="15589" max="15589" width="12" style="1" customWidth="1"/>
    <col min="15590" max="15591" width="9.33203125" style="1" customWidth="1"/>
    <col min="15592" max="15593" width="9.33203125" style="1"/>
    <col min="15594" max="15594" width="10.44140625" style="1" customWidth="1"/>
    <col min="15595" max="15814" width="9.33203125" style="1"/>
    <col min="15815" max="15815" width="16.6640625" style="1" customWidth="1"/>
    <col min="15816" max="15839" width="9.33203125" style="1" customWidth="1"/>
    <col min="15840" max="15840" width="9.6640625" style="1" customWidth="1"/>
    <col min="15841" max="15841" width="10.33203125" style="1" customWidth="1"/>
    <col min="15842" max="15842" width="10.6640625" style="1" customWidth="1"/>
    <col min="15843" max="15843" width="10" style="1" customWidth="1"/>
    <col min="15844" max="15844" width="10.33203125" style="1" customWidth="1"/>
    <col min="15845" max="15845" width="12" style="1" customWidth="1"/>
    <col min="15846" max="15847" width="9.33203125" style="1" customWidth="1"/>
    <col min="15848" max="15849" width="9.33203125" style="1"/>
    <col min="15850" max="15850" width="10.44140625" style="1" customWidth="1"/>
    <col min="15851" max="16070" width="9.33203125" style="1"/>
    <col min="16071" max="16071" width="16.6640625" style="1" customWidth="1"/>
    <col min="16072" max="16095" width="9.33203125" style="1" customWidth="1"/>
    <col min="16096" max="16096" width="9.6640625" style="1" customWidth="1"/>
    <col min="16097" max="16097" width="10.33203125" style="1" customWidth="1"/>
    <col min="16098" max="16098" width="10.6640625" style="1" customWidth="1"/>
    <col min="16099" max="16099" width="10" style="1" customWidth="1"/>
    <col min="16100" max="16100" width="10.33203125" style="1" customWidth="1"/>
    <col min="16101" max="16101" width="12" style="1" customWidth="1"/>
    <col min="16102" max="16103" width="9.33203125" style="1" customWidth="1"/>
    <col min="16104" max="16105" width="9.33203125" style="1"/>
    <col min="16106" max="16106" width="10.44140625" style="1" customWidth="1"/>
    <col min="16107" max="16376" width="9.33203125" style="1"/>
    <col min="16377" max="16384" width="9.33203125" style="1" customWidth="1"/>
  </cols>
  <sheetData>
    <row r="1" spans="1:24" s="23" customFormat="1" ht="18" x14ac:dyDescent="0.3">
      <c r="A1" s="226" t="s">
        <v>97</v>
      </c>
      <c r="B1" s="172" t="s">
        <v>98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3"/>
      <c r="X1" s="94"/>
    </row>
    <row r="2" spans="1:24" s="23" customFormat="1" ht="17.399999999999999" x14ac:dyDescent="0.3">
      <c r="A2" s="227"/>
      <c r="B2" s="172" t="s">
        <v>106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</row>
    <row r="3" spans="1:24" s="16" customFormat="1" ht="15.6" x14ac:dyDescent="0.3">
      <c r="A3" s="95"/>
      <c r="B3" s="95"/>
      <c r="C3" s="20">
        <v>2002</v>
      </c>
      <c r="D3" s="20">
        <v>2003</v>
      </c>
      <c r="E3" s="20">
        <v>2004</v>
      </c>
      <c r="F3" s="20">
        <v>2005</v>
      </c>
      <c r="G3" s="20">
        <v>2006</v>
      </c>
      <c r="H3" s="20">
        <v>2007</v>
      </c>
      <c r="I3" s="20">
        <v>2008</v>
      </c>
      <c r="J3" s="20">
        <v>2009</v>
      </c>
      <c r="K3" s="20">
        <v>2010</v>
      </c>
      <c r="L3" s="20">
        <v>2011</v>
      </c>
      <c r="M3" s="34">
        <v>2012</v>
      </c>
      <c r="N3" s="34">
        <v>2013</v>
      </c>
      <c r="O3" s="34">
        <v>2014</v>
      </c>
      <c r="P3" s="34">
        <v>2015</v>
      </c>
      <c r="Q3" s="34">
        <v>2016</v>
      </c>
      <c r="R3" s="34">
        <v>2017</v>
      </c>
      <c r="S3" s="34">
        <v>2018</v>
      </c>
      <c r="T3" s="34">
        <v>2019</v>
      </c>
      <c r="U3" s="34">
        <v>2020</v>
      </c>
      <c r="V3" s="34">
        <v>2021</v>
      </c>
      <c r="W3" s="34">
        <v>2022</v>
      </c>
    </row>
    <row r="4" spans="1:24" s="33" customFormat="1" x14ac:dyDescent="0.25">
      <c r="A4" s="91" t="s">
        <v>99</v>
      </c>
      <c r="B4" s="26" t="s">
        <v>71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19">
        <v>0</v>
      </c>
      <c r="Q4" s="19">
        <v>0</v>
      </c>
      <c r="R4" s="19">
        <v>0</v>
      </c>
      <c r="S4" s="19">
        <v>0</v>
      </c>
      <c r="T4" s="21">
        <v>0</v>
      </c>
      <c r="U4" s="21">
        <v>0</v>
      </c>
      <c r="V4" s="21">
        <v>0</v>
      </c>
      <c r="W4" s="21">
        <v>0</v>
      </c>
    </row>
    <row r="5" spans="1:24" s="33" customFormat="1" x14ac:dyDescent="0.25">
      <c r="A5" s="91"/>
      <c r="B5" s="26" t="s">
        <v>72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19">
        <v>0</v>
      </c>
      <c r="Q5" s="19">
        <v>0</v>
      </c>
      <c r="R5" s="19">
        <v>0</v>
      </c>
      <c r="S5" s="19">
        <v>0</v>
      </c>
      <c r="T5" s="21">
        <v>13</v>
      </c>
      <c r="U5" s="104">
        <v>4</v>
      </c>
      <c r="V5" s="21">
        <v>9285</v>
      </c>
      <c r="W5" s="21">
        <v>0</v>
      </c>
    </row>
    <row r="6" spans="1:24" s="33" customFormat="1" x14ac:dyDescent="0.25">
      <c r="A6" s="91"/>
      <c r="B6" s="26" t="s">
        <v>93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-13</v>
      </c>
      <c r="U6" s="21">
        <v>-4</v>
      </c>
      <c r="V6" s="21">
        <v>-9285</v>
      </c>
      <c r="W6" s="21">
        <v>0</v>
      </c>
    </row>
    <row r="7" spans="1:24" s="33" customFormat="1" x14ac:dyDescent="0.25">
      <c r="A7" s="91" t="s">
        <v>100</v>
      </c>
      <c r="B7" s="26" t="s">
        <v>71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</row>
    <row r="8" spans="1:24" s="33" customFormat="1" x14ac:dyDescent="0.25">
      <c r="A8" s="91"/>
      <c r="B8" s="26" t="s">
        <v>72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2070</v>
      </c>
      <c r="U8" s="21">
        <v>1031</v>
      </c>
      <c r="V8" s="21">
        <v>2603</v>
      </c>
      <c r="W8" s="21">
        <v>1849</v>
      </c>
    </row>
    <row r="9" spans="1:24" s="33" customFormat="1" x14ac:dyDescent="0.25">
      <c r="A9" s="91"/>
      <c r="B9" s="26" t="s">
        <v>93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-2070</v>
      </c>
      <c r="U9" s="21">
        <v>-1031</v>
      </c>
      <c r="V9" s="21">
        <v>-2603</v>
      </c>
      <c r="W9" s="21">
        <v>-1849</v>
      </c>
    </row>
    <row r="10" spans="1:24" s="33" customFormat="1" x14ac:dyDescent="0.25">
      <c r="A10" s="25" t="s">
        <v>101</v>
      </c>
      <c r="B10" s="26" t="s">
        <v>71</v>
      </c>
      <c r="C10" s="21">
        <v>0</v>
      </c>
      <c r="D10" s="21">
        <v>0</v>
      </c>
      <c r="E10" s="21">
        <v>0</v>
      </c>
      <c r="F10" s="21">
        <v>409</v>
      </c>
      <c r="G10" s="21">
        <v>964</v>
      </c>
      <c r="H10" s="21">
        <v>5764</v>
      </c>
      <c r="I10" s="21">
        <v>26837</v>
      </c>
      <c r="J10" s="21">
        <v>9157</v>
      </c>
      <c r="K10" s="21">
        <v>23568</v>
      </c>
      <c r="L10" s="21">
        <v>35537</v>
      </c>
      <c r="M10" s="21">
        <v>45188</v>
      </c>
      <c r="N10" s="21">
        <v>25851</v>
      </c>
      <c r="O10" s="21">
        <v>11326</v>
      </c>
      <c r="P10" s="21">
        <v>2490</v>
      </c>
      <c r="Q10" s="19">
        <v>6696</v>
      </c>
      <c r="R10" s="19">
        <v>6043</v>
      </c>
      <c r="S10" s="19">
        <v>3867</v>
      </c>
      <c r="T10" s="19">
        <v>4683</v>
      </c>
      <c r="U10" s="19">
        <v>2736</v>
      </c>
      <c r="V10" s="19">
        <v>23053</v>
      </c>
      <c r="W10" s="19">
        <v>35146</v>
      </c>
    </row>
    <row r="11" spans="1:24" s="33" customFormat="1" x14ac:dyDescent="0.25">
      <c r="A11" s="25"/>
      <c r="B11" s="26" t="s">
        <v>72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1">
        <v>0</v>
      </c>
      <c r="R11" s="1"/>
      <c r="S11" s="1">
        <v>0</v>
      </c>
      <c r="T11" s="21">
        <v>89347</v>
      </c>
      <c r="U11" s="21">
        <v>12823</v>
      </c>
      <c r="V11" s="21">
        <v>37716</v>
      </c>
      <c r="W11" s="104">
        <v>37344</v>
      </c>
    </row>
    <row r="12" spans="1:24" s="33" customFormat="1" x14ac:dyDescent="0.25">
      <c r="A12" s="25"/>
      <c r="B12" s="26" t="s">
        <v>93</v>
      </c>
      <c r="C12" s="21">
        <v>0</v>
      </c>
      <c r="D12" s="21">
        <v>0</v>
      </c>
      <c r="E12" s="21">
        <v>0</v>
      </c>
      <c r="F12" s="21">
        <v>409</v>
      </c>
      <c r="G12" s="21">
        <v>964</v>
      </c>
      <c r="H12" s="21">
        <v>5764</v>
      </c>
      <c r="I12" s="21">
        <v>26837</v>
      </c>
      <c r="J12" s="21">
        <v>9157</v>
      </c>
      <c r="K12" s="21">
        <v>23568</v>
      </c>
      <c r="L12" s="21">
        <v>35537</v>
      </c>
      <c r="M12" s="21">
        <v>45188</v>
      </c>
      <c r="N12" s="21">
        <v>25851</v>
      </c>
      <c r="O12" s="21">
        <v>11326</v>
      </c>
      <c r="P12" s="21">
        <v>2490</v>
      </c>
      <c r="Q12" s="21">
        <v>6696</v>
      </c>
      <c r="R12" s="21">
        <v>6043</v>
      </c>
      <c r="S12" s="21">
        <v>3867</v>
      </c>
      <c r="T12" s="21">
        <v>-84664</v>
      </c>
      <c r="U12" s="21">
        <v>-10087</v>
      </c>
      <c r="V12" s="21">
        <v>-14663</v>
      </c>
      <c r="W12" s="104">
        <v>-2198</v>
      </c>
    </row>
    <row r="13" spans="1:24" s="33" customFormat="1" x14ac:dyDescent="0.25">
      <c r="A13" s="91" t="s">
        <v>102</v>
      </c>
      <c r="B13" s="26" t="s">
        <v>71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32">
        <v>0</v>
      </c>
    </row>
    <row r="14" spans="1:24" s="33" customFormat="1" x14ac:dyDescent="0.25">
      <c r="A14" s="91"/>
      <c r="B14" s="26" t="s">
        <v>72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1">
        <v>0</v>
      </c>
      <c r="R14" s="1">
        <v>0</v>
      </c>
      <c r="S14" s="1"/>
      <c r="T14" s="21">
        <v>1777</v>
      </c>
      <c r="U14" s="21">
        <v>2330</v>
      </c>
      <c r="V14" s="21">
        <v>1487</v>
      </c>
      <c r="W14" s="104">
        <v>834</v>
      </c>
    </row>
    <row r="15" spans="1:24" s="33" customFormat="1" x14ac:dyDescent="0.25">
      <c r="A15" s="91"/>
      <c r="B15" s="26" t="s">
        <v>93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-1777</v>
      </c>
      <c r="U15" s="21">
        <v>-2330</v>
      </c>
      <c r="V15" s="21">
        <v>-1487</v>
      </c>
      <c r="W15" s="104">
        <v>-834</v>
      </c>
    </row>
    <row r="16" spans="1:24" x14ac:dyDescent="0.25">
      <c r="A16" s="25" t="s">
        <v>103</v>
      </c>
      <c r="B16" s="26" t="s">
        <v>71</v>
      </c>
      <c r="C16" s="21">
        <v>6563</v>
      </c>
      <c r="D16" s="21">
        <v>121</v>
      </c>
      <c r="E16" s="21">
        <v>85</v>
      </c>
      <c r="F16" s="21">
        <v>205</v>
      </c>
      <c r="G16" s="21">
        <v>338</v>
      </c>
      <c r="H16" s="21">
        <v>3575</v>
      </c>
      <c r="I16" s="21">
        <v>10056</v>
      </c>
      <c r="J16" s="21">
        <v>2407</v>
      </c>
      <c r="K16" s="21">
        <v>10793</v>
      </c>
      <c r="L16" s="21">
        <v>14479</v>
      </c>
      <c r="M16" s="21">
        <v>24662</v>
      </c>
      <c r="N16" s="21">
        <v>24029</v>
      </c>
      <c r="O16" s="21">
        <v>13543</v>
      </c>
      <c r="P16" s="19">
        <v>12173</v>
      </c>
      <c r="Q16" s="19">
        <v>7745</v>
      </c>
      <c r="R16" s="19">
        <v>7936</v>
      </c>
      <c r="S16" s="19">
        <v>3347</v>
      </c>
      <c r="T16" s="21">
        <v>8581.7353486382417</v>
      </c>
      <c r="U16" s="21">
        <v>2971</v>
      </c>
      <c r="V16" s="21">
        <v>0</v>
      </c>
      <c r="W16" s="104">
        <v>3159</v>
      </c>
    </row>
    <row r="17" spans="1:23" x14ac:dyDescent="0.25">
      <c r="B17" s="26" t="s">
        <v>72</v>
      </c>
      <c r="C17" s="21">
        <v>37171</v>
      </c>
      <c r="D17" s="21">
        <v>23023</v>
      </c>
      <c r="E17" s="21">
        <v>20205</v>
      </c>
      <c r="F17" s="21">
        <v>6738</v>
      </c>
      <c r="G17" s="21">
        <v>21435</v>
      </c>
      <c r="H17" s="21">
        <v>18922</v>
      </c>
      <c r="I17" s="21">
        <v>16617</v>
      </c>
      <c r="J17" s="21">
        <v>30927</v>
      </c>
      <c r="K17" s="21">
        <v>13867</v>
      </c>
      <c r="L17" s="21">
        <v>28641</v>
      </c>
      <c r="M17" s="21">
        <v>38399</v>
      </c>
      <c r="N17" s="21">
        <v>157812</v>
      </c>
      <c r="O17" s="21">
        <v>126184</v>
      </c>
      <c r="P17" s="19">
        <v>124165</v>
      </c>
      <c r="Q17" s="19">
        <v>79608</v>
      </c>
      <c r="R17" s="19">
        <v>56499</v>
      </c>
      <c r="S17" s="19">
        <v>63116</v>
      </c>
      <c r="T17" s="21">
        <v>56145</v>
      </c>
      <c r="U17" s="21">
        <v>74350</v>
      </c>
      <c r="V17" s="21">
        <v>82652</v>
      </c>
      <c r="W17" s="104">
        <v>80380</v>
      </c>
    </row>
    <row r="18" spans="1:23" x14ac:dyDescent="0.25">
      <c r="B18" s="26" t="s">
        <v>93</v>
      </c>
      <c r="C18" s="21">
        <v>-30608</v>
      </c>
      <c r="D18" s="21">
        <v>-22902</v>
      </c>
      <c r="E18" s="21">
        <v>-20120</v>
      </c>
      <c r="F18" s="21">
        <v>-6533</v>
      </c>
      <c r="G18" s="21">
        <v>-21097</v>
      </c>
      <c r="H18" s="21">
        <v>-15347</v>
      </c>
      <c r="I18" s="21">
        <v>-6561</v>
      </c>
      <c r="J18" s="21">
        <v>-28520</v>
      </c>
      <c r="K18" s="21">
        <v>-3074</v>
      </c>
      <c r="L18" s="21">
        <v>-14162</v>
      </c>
      <c r="M18" s="21">
        <v>-13737</v>
      </c>
      <c r="N18" s="21">
        <v>-133783</v>
      </c>
      <c r="O18" s="21">
        <v>-112641</v>
      </c>
      <c r="P18" s="21">
        <v>-111992</v>
      </c>
      <c r="Q18" s="21">
        <v>-71863</v>
      </c>
      <c r="R18" s="21">
        <v>-48563</v>
      </c>
      <c r="S18" s="21">
        <v>-59769</v>
      </c>
      <c r="T18" s="21">
        <v>-47563.264651361758</v>
      </c>
      <c r="U18" s="21">
        <v>-71379</v>
      </c>
      <c r="V18" s="21">
        <v>-82652</v>
      </c>
      <c r="W18" s="21">
        <v>-77221</v>
      </c>
    </row>
    <row r="19" spans="1:23" x14ac:dyDescent="0.25">
      <c r="A19" s="25" t="s">
        <v>66</v>
      </c>
      <c r="B19" s="26" t="s">
        <v>71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5096</v>
      </c>
      <c r="R19" s="21">
        <v>4946</v>
      </c>
      <c r="S19" s="21">
        <v>4558</v>
      </c>
      <c r="T19" s="21">
        <v>7488.2646513617583</v>
      </c>
      <c r="U19" s="21">
        <v>12412</v>
      </c>
      <c r="V19" s="21">
        <v>17834</v>
      </c>
      <c r="W19" s="21">
        <v>23794</v>
      </c>
    </row>
    <row r="20" spans="1:23" x14ac:dyDescent="0.25">
      <c r="B20" s="26" t="s">
        <v>72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1</v>
      </c>
      <c r="U20" s="21">
        <v>-5279.5493773530179</v>
      </c>
      <c r="V20" s="21">
        <v>-27479.293585307445</v>
      </c>
      <c r="W20" s="21">
        <v>-1</v>
      </c>
    </row>
    <row r="21" spans="1:23" x14ac:dyDescent="0.25">
      <c r="B21" s="26" t="s">
        <v>93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5096</v>
      </c>
      <c r="R21" s="21">
        <v>4946</v>
      </c>
      <c r="S21" s="21">
        <v>4558</v>
      </c>
      <c r="T21" s="21">
        <v>7487.2646513617583</v>
      </c>
      <c r="U21" s="21">
        <v>17691.549377353018</v>
      </c>
      <c r="V21" s="21">
        <v>45313.293585307445</v>
      </c>
      <c r="W21" s="21">
        <v>23795</v>
      </c>
    </row>
    <row r="22" spans="1:23" s="33" customFormat="1" x14ac:dyDescent="0.25">
      <c r="A22" s="32" t="s">
        <v>96</v>
      </c>
      <c r="B22" s="18" t="s">
        <v>71</v>
      </c>
      <c r="C22" s="31">
        <v>6563</v>
      </c>
      <c r="D22" s="31">
        <v>121</v>
      </c>
      <c r="E22" s="31">
        <v>85</v>
      </c>
      <c r="F22" s="31">
        <v>614</v>
      </c>
      <c r="G22" s="31">
        <v>1302</v>
      </c>
      <c r="H22" s="31">
        <v>9339</v>
      </c>
      <c r="I22" s="31">
        <v>36893</v>
      </c>
      <c r="J22" s="31">
        <v>11564</v>
      </c>
      <c r="K22" s="31">
        <v>34361</v>
      </c>
      <c r="L22" s="31">
        <v>50016</v>
      </c>
      <c r="M22" s="31">
        <v>69850</v>
      </c>
      <c r="N22" s="31">
        <v>49880</v>
      </c>
      <c r="O22" s="31">
        <v>24869</v>
      </c>
      <c r="P22" s="31">
        <v>14663</v>
      </c>
      <c r="Q22" s="12">
        <v>19537</v>
      </c>
      <c r="R22" s="31">
        <v>18925</v>
      </c>
      <c r="S22" s="31">
        <v>11772</v>
      </c>
      <c r="T22" s="12">
        <v>20753</v>
      </c>
      <c r="U22" s="12">
        <v>18119</v>
      </c>
      <c r="V22" s="12">
        <v>40887</v>
      </c>
      <c r="W22" s="12">
        <v>62099</v>
      </c>
    </row>
    <row r="23" spans="1:23" s="33" customFormat="1" ht="13.8" x14ac:dyDescent="0.25">
      <c r="A23" s="32"/>
      <c r="B23" s="18" t="s">
        <v>72</v>
      </c>
      <c r="C23" s="31">
        <v>37171</v>
      </c>
      <c r="D23" s="31">
        <v>23023</v>
      </c>
      <c r="E23" s="31">
        <v>20205</v>
      </c>
      <c r="F23" s="31">
        <v>6738</v>
      </c>
      <c r="G23" s="31">
        <v>21435</v>
      </c>
      <c r="H23" s="31">
        <v>18922</v>
      </c>
      <c r="I23" s="31">
        <v>16617</v>
      </c>
      <c r="J23" s="31">
        <v>30927</v>
      </c>
      <c r="K23" s="31">
        <v>13867</v>
      </c>
      <c r="L23" s="31">
        <v>28641</v>
      </c>
      <c r="M23" s="31">
        <v>38399</v>
      </c>
      <c r="N23" s="31">
        <v>157812</v>
      </c>
      <c r="O23" s="31">
        <v>126184</v>
      </c>
      <c r="P23" s="31">
        <v>124165</v>
      </c>
      <c r="Q23" s="12">
        <v>79608</v>
      </c>
      <c r="R23" s="31">
        <v>56499</v>
      </c>
      <c r="S23" s="30">
        <v>63116</v>
      </c>
      <c r="T23" s="12">
        <v>149353</v>
      </c>
      <c r="U23" s="12">
        <v>85258.450622646982</v>
      </c>
      <c r="V23" s="12">
        <v>106263.70641469255</v>
      </c>
      <c r="W23" s="12">
        <v>120406</v>
      </c>
    </row>
    <row r="24" spans="1:23" s="33" customFormat="1" x14ac:dyDescent="0.25">
      <c r="A24" s="32"/>
      <c r="B24" s="18" t="s">
        <v>93</v>
      </c>
      <c r="C24" s="31">
        <v>-30608</v>
      </c>
      <c r="D24" s="31">
        <v>-22902</v>
      </c>
      <c r="E24" s="31">
        <v>-20120</v>
      </c>
      <c r="F24" s="31">
        <v>-6124</v>
      </c>
      <c r="G24" s="31">
        <v>-20133</v>
      </c>
      <c r="H24" s="31">
        <v>-9583</v>
      </c>
      <c r="I24" s="31">
        <v>20276</v>
      </c>
      <c r="J24" s="31">
        <v>-19363</v>
      </c>
      <c r="K24" s="31">
        <v>20494</v>
      </c>
      <c r="L24" s="31">
        <v>21375</v>
      </c>
      <c r="M24" s="31">
        <v>31451</v>
      </c>
      <c r="N24" s="31">
        <v>-107932</v>
      </c>
      <c r="O24" s="31">
        <v>-101315</v>
      </c>
      <c r="P24" s="31">
        <v>-109502</v>
      </c>
      <c r="Q24" s="31">
        <v>-60071</v>
      </c>
      <c r="R24" s="31">
        <v>-37574</v>
      </c>
      <c r="S24" s="31">
        <v>-51344</v>
      </c>
      <c r="T24" s="31">
        <v>-128600</v>
      </c>
      <c r="U24" s="31">
        <v>-67139.450622646982</v>
      </c>
      <c r="V24" s="31">
        <v>-65376.706414692555</v>
      </c>
      <c r="W24" s="31">
        <v>-58307</v>
      </c>
    </row>
    <row r="25" spans="1:23" s="5" customFormat="1" ht="27.6" x14ac:dyDescent="0.3">
      <c r="A25" s="6" t="s">
        <v>125</v>
      </c>
      <c r="B25" s="7" t="s">
        <v>71</v>
      </c>
      <c r="C25" s="8">
        <v>41</v>
      </c>
      <c r="D25" s="8">
        <v>38</v>
      </c>
      <c r="E25" s="8">
        <v>8</v>
      </c>
      <c r="F25" s="8">
        <v>7</v>
      </c>
      <c r="G25" s="8">
        <v>22</v>
      </c>
      <c r="H25" s="8">
        <v>1</v>
      </c>
      <c r="I25" s="8">
        <v>0</v>
      </c>
      <c r="J25" s="8">
        <v>6</v>
      </c>
      <c r="K25" s="8">
        <v>0</v>
      </c>
      <c r="L25" s="8">
        <v>7</v>
      </c>
      <c r="M25" s="8">
        <v>112</v>
      </c>
      <c r="N25" s="8">
        <v>9</v>
      </c>
      <c r="O25" s="8">
        <v>2</v>
      </c>
      <c r="P25" s="4">
        <v>11</v>
      </c>
      <c r="Q25" s="19">
        <v>10</v>
      </c>
      <c r="R25" s="11">
        <v>1</v>
      </c>
      <c r="S25" s="11">
        <v>7</v>
      </c>
      <c r="T25" s="19">
        <v>0</v>
      </c>
      <c r="U25" s="21">
        <v>0</v>
      </c>
      <c r="V25" s="21">
        <v>0</v>
      </c>
      <c r="W25" s="21">
        <v>0</v>
      </c>
    </row>
    <row r="26" spans="1:23" s="5" customFormat="1" ht="14.4" x14ac:dyDescent="0.3">
      <c r="A26" s="6"/>
      <c r="B26" s="7" t="s">
        <v>72</v>
      </c>
      <c r="C26" s="8">
        <v>693</v>
      </c>
      <c r="D26" s="8">
        <v>646</v>
      </c>
      <c r="E26" s="8">
        <v>316</v>
      </c>
      <c r="F26" s="8">
        <v>258</v>
      </c>
      <c r="G26" s="8">
        <v>395</v>
      </c>
      <c r="H26" s="8">
        <v>350</v>
      </c>
      <c r="I26" s="8">
        <v>545</v>
      </c>
      <c r="J26" s="8">
        <v>1059</v>
      </c>
      <c r="K26" s="8">
        <v>2051</v>
      </c>
      <c r="L26" s="8">
        <v>9218</v>
      </c>
      <c r="M26" s="8">
        <v>9668</v>
      </c>
      <c r="N26" s="8">
        <v>17465</v>
      </c>
      <c r="O26" s="8">
        <v>30448</v>
      </c>
      <c r="P26" s="4">
        <v>30845</v>
      </c>
      <c r="Q26" s="19">
        <v>6573</v>
      </c>
      <c r="R26" s="19">
        <v>5358</v>
      </c>
      <c r="S26" s="19">
        <v>7464</v>
      </c>
      <c r="T26" s="19">
        <v>5436</v>
      </c>
      <c r="U26" s="19">
        <v>9862</v>
      </c>
      <c r="V26" s="19">
        <v>8573</v>
      </c>
      <c r="W26" s="19">
        <v>13221</v>
      </c>
    </row>
    <row r="27" spans="1:23" s="5" customFormat="1" ht="14.4" x14ac:dyDescent="0.3">
      <c r="A27" s="6"/>
      <c r="B27" s="7" t="s">
        <v>93</v>
      </c>
      <c r="C27" s="8">
        <v>-652</v>
      </c>
      <c r="D27" s="8">
        <v>-608</v>
      </c>
      <c r="E27" s="8">
        <v>-308</v>
      </c>
      <c r="F27" s="8">
        <v>-251</v>
      </c>
      <c r="G27" s="8">
        <v>-373</v>
      </c>
      <c r="H27" s="8">
        <v>-349</v>
      </c>
      <c r="I27" s="8">
        <v>-545</v>
      </c>
      <c r="J27" s="8">
        <v>-1053</v>
      </c>
      <c r="K27" s="8">
        <v>-2051</v>
      </c>
      <c r="L27" s="8">
        <v>-9211</v>
      </c>
      <c r="M27" s="8">
        <v>-9556</v>
      </c>
      <c r="N27" s="8">
        <v>-17456</v>
      </c>
      <c r="O27" s="8">
        <v>-30446</v>
      </c>
      <c r="P27" s="8">
        <v>-30834</v>
      </c>
      <c r="Q27" s="8">
        <v>-6563</v>
      </c>
      <c r="R27" s="8">
        <v>-5357</v>
      </c>
      <c r="S27" s="8">
        <v>-7457</v>
      </c>
      <c r="T27" s="8">
        <v>-5436</v>
      </c>
      <c r="U27" s="8">
        <v>-9862</v>
      </c>
      <c r="V27" s="8">
        <v>-8573</v>
      </c>
      <c r="W27" s="8">
        <v>-13221</v>
      </c>
    </row>
    <row r="28" spans="1:23" s="5" customFormat="1" ht="14.4" x14ac:dyDescent="0.3">
      <c r="A28" s="6"/>
      <c r="B28" s="7"/>
      <c r="P28" s="9"/>
      <c r="W28" s="131"/>
    </row>
    <row r="29" spans="1:23" ht="13.8" x14ac:dyDescent="0.25">
      <c r="A29" s="27" t="s">
        <v>105</v>
      </c>
      <c r="B29" s="36"/>
      <c r="C29" s="36"/>
      <c r="D29" s="36"/>
      <c r="E29" s="36"/>
      <c r="F29" s="36"/>
      <c r="G29" s="36"/>
      <c r="H29" s="36"/>
      <c r="I29" s="36" t="s">
        <v>73</v>
      </c>
      <c r="J29" s="36"/>
      <c r="K29" s="36"/>
      <c r="L29" s="36"/>
      <c r="M29" s="16"/>
      <c r="N29" s="16"/>
      <c r="T29" s="130"/>
      <c r="U29" s="1" t="s">
        <v>73</v>
      </c>
      <c r="W29" s="131"/>
    </row>
    <row r="30" spans="1:23" ht="14.4" x14ac:dyDescent="0.3">
      <c r="A30" s="170" t="s">
        <v>184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9"/>
      <c r="N30" s="2"/>
      <c r="T30" s="130"/>
    </row>
    <row r="31" spans="1:23" ht="13.8" x14ac:dyDescent="0.25">
      <c r="A31" s="157" t="s">
        <v>126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  <c r="T31" s="130"/>
    </row>
    <row r="32" spans="1:23" s="22" customFormat="1" ht="15" customHeight="1" x14ac:dyDescent="0.25">
      <c r="A32" s="218" t="s">
        <v>143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20"/>
      <c r="R32" s="1"/>
    </row>
  </sheetData>
  <mergeCells count="6">
    <mergeCell ref="A32:O32"/>
    <mergeCell ref="A31:N31"/>
    <mergeCell ref="A1:A2"/>
    <mergeCell ref="A30:M30"/>
    <mergeCell ref="B1:W1"/>
    <mergeCell ref="B2:W2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1_BOT</vt:lpstr>
      <vt:lpstr>2_M</vt:lpstr>
      <vt:lpstr>3_X</vt:lpstr>
      <vt:lpstr>4_ReX</vt:lpstr>
      <vt:lpstr>5_TX</vt:lpstr>
      <vt:lpstr>6_PrinX</vt:lpstr>
      <vt:lpstr>7_PrinM</vt:lpstr>
      <vt:lpstr>8_BOT_PC</vt:lpstr>
      <vt:lpstr>9_Trade_Reg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Wells</dc:creator>
  <cp:lastModifiedBy>Nilima Lal</cp:lastModifiedBy>
  <cp:lastPrinted>2015-10-07T22:43:49Z</cp:lastPrinted>
  <dcterms:created xsi:type="dcterms:W3CDTF">2015-06-22T00:52:34Z</dcterms:created>
  <dcterms:modified xsi:type="dcterms:W3CDTF">2023-06-06T00:48:07Z</dcterms:modified>
</cp:coreProperties>
</file>