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8960398C-D824-4633-8989-D3CB4163D8E9}" xr6:coauthVersionLast="47" xr6:coauthVersionMax="47" xr10:uidLastSave="{00000000-0000-0000-0000-000000000000}"/>
  <bookViews>
    <workbookView xWindow="-110" yWindow="-110" windowWidth="19420" windowHeight="10420" tabRatio="670" activeTab="2" xr2:uid="{00000000-000D-0000-FFFF-FFFF00000000}"/>
  </bookViews>
  <sheets>
    <sheet name="2_M" sheetId="23" r:id="rId1"/>
    <sheet name="5_TotX" sheetId="20" r:id="rId2"/>
    <sheet name="6_PrinX" sheetId="19" r:id="rId3"/>
    <sheet name="7_PrinM" sheetId="24" r:id="rId4"/>
    <sheet name="8_1_TotX_PC" sheetId="21" r:id="rId5"/>
    <sheet name="8_2_M_PC" sheetId="25" r:id="rId6"/>
    <sheet name="9_TotX_Reg" sheetId="22" r:id="rId7"/>
    <sheet name="10_2_M_MT" sheetId="2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2" l="1"/>
  <c r="E7" i="22"/>
  <c r="F7" i="22"/>
  <c r="G7" i="22"/>
  <c r="H7" i="22"/>
  <c r="I7" i="22"/>
  <c r="D8" i="22"/>
  <c r="E8" i="22"/>
  <c r="F8" i="22"/>
  <c r="G8" i="22"/>
  <c r="H8" i="22"/>
  <c r="I8" i="22"/>
  <c r="J8" i="22"/>
  <c r="D9" i="22"/>
  <c r="E9" i="22"/>
  <c r="F9" i="22"/>
  <c r="G9" i="22"/>
  <c r="H9" i="22"/>
  <c r="I9" i="22"/>
  <c r="J9" i="22"/>
  <c r="C9" i="22"/>
  <c r="C8" i="22"/>
  <c r="C7" i="22"/>
  <c r="J26" i="22"/>
  <c r="J20" i="22"/>
  <c r="J17" i="22"/>
  <c r="J22" i="22"/>
  <c r="J7" i="22" s="1"/>
  <c r="J19" i="22"/>
  <c r="J16" i="22"/>
  <c r="J15" i="22"/>
  <c r="J14" i="22"/>
  <c r="J13" i="22"/>
  <c r="J12" i="22"/>
  <c r="H27" i="22"/>
  <c r="H28" i="22"/>
  <c r="H21" i="22"/>
  <c r="H22" i="22"/>
  <c r="H23" i="22"/>
  <c r="H24" i="22"/>
  <c r="H25" i="22"/>
  <c r="H26" i="22"/>
  <c r="H20" i="22"/>
  <c r="E7" i="21"/>
  <c r="F7" i="21"/>
  <c r="E8" i="21"/>
  <c r="F8" i="21"/>
  <c r="E9" i="21"/>
  <c r="F9" i="21"/>
  <c r="E10" i="21"/>
  <c r="F10" i="21"/>
  <c r="E11" i="21"/>
  <c r="F11" i="21"/>
  <c r="E12" i="21"/>
  <c r="F12" i="21"/>
  <c r="E13" i="21"/>
  <c r="F13" i="21"/>
  <c r="E14" i="21"/>
  <c r="F14" i="21"/>
  <c r="E15" i="21"/>
  <c r="F15" i="21"/>
  <c r="E16" i="21"/>
  <c r="F16" i="21"/>
  <c r="E17" i="21"/>
  <c r="F17" i="21"/>
  <c r="E18" i="21"/>
  <c r="F18" i="21"/>
  <c r="E19" i="21"/>
  <c r="F19" i="21"/>
  <c r="E20" i="21"/>
  <c r="F20" i="21"/>
  <c r="E21" i="21"/>
  <c r="F21" i="21"/>
  <c r="E22" i="21"/>
  <c r="F22" i="21"/>
  <c r="E23" i="21"/>
  <c r="F23" i="21"/>
  <c r="E24" i="21"/>
  <c r="F24" i="21"/>
  <c r="E25" i="21"/>
  <c r="F25" i="21"/>
  <c r="E26" i="21"/>
  <c r="F26" i="21"/>
  <c r="W25" i="21"/>
  <c r="F6" i="21"/>
  <c r="E6" i="21"/>
  <c r="V7" i="19"/>
  <c r="V8" i="19"/>
  <c r="V9" i="19"/>
  <c r="V10" i="19"/>
  <c r="V11" i="19"/>
  <c r="V12" i="19"/>
  <c r="V13" i="19"/>
  <c r="V14" i="19"/>
  <c r="V15" i="19"/>
  <c r="V16" i="19"/>
  <c r="V17" i="19"/>
  <c r="V19" i="19"/>
  <c r="V6" i="19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Y46" i="20"/>
  <c r="AM18" i="19"/>
  <c r="V18" i="19" s="1"/>
  <c r="S25" i="21"/>
  <c r="T25" i="21"/>
  <c r="U25" i="21"/>
  <c r="V25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6" i="21"/>
  <c r="Q25" i="21"/>
  <c r="R25" i="21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C27" i="20"/>
  <c r="C26" i="20"/>
  <c r="C25" i="20"/>
  <c r="Y40" i="20"/>
  <c r="Y41" i="20"/>
  <c r="U7" i="19" l="1"/>
  <c r="U8" i="19"/>
  <c r="U9" i="19"/>
  <c r="U10" i="19"/>
  <c r="U11" i="19"/>
  <c r="U12" i="19"/>
  <c r="U13" i="19"/>
  <c r="U14" i="19"/>
  <c r="U15" i="19"/>
  <c r="U16" i="19"/>
  <c r="U17" i="19"/>
  <c r="U19" i="19"/>
  <c r="U6" i="19"/>
  <c r="T6" i="19"/>
  <c r="T19" i="19"/>
  <c r="T7" i="19"/>
  <c r="T8" i="19"/>
  <c r="T9" i="19"/>
  <c r="T10" i="19"/>
  <c r="T11" i="19"/>
  <c r="T12" i="19"/>
  <c r="T13" i="19"/>
  <c r="T14" i="19"/>
  <c r="T15" i="19"/>
  <c r="T16" i="19"/>
  <c r="T17" i="19"/>
  <c r="AG18" i="19"/>
  <c r="AH18" i="19"/>
  <c r="Y45" i="20"/>
  <c r="Y44" i="20"/>
  <c r="Y43" i="20"/>
  <c r="Y42" i="20"/>
  <c r="AL18" i="19"/>
  <c r="AK18" i="19"/>
  <c r="AJ18" i="19"/>
  <c r="AI18" i="19"/>
  <c r="U18" i="19" s="1"/>
  <c r="G12" i="26" l="1"/>
  <c r="F32" i="25"/>
  <c r="AD46" i="24"/>
  <c r="Y48" i="23"/>
  <c r="G9" i="26" l="1"/>
  <c r="G10" i="26"/>
  <c r="G11" i="26"/>
  <c r="G8" i="26"/>
  <c r="C32" i="25" l="1"/>
  <c r="D32" i="25"/>
  <c r="E32" i="25"/>
  <c r="B32" i="25"/>
  <c r="Y44" i="23"/>
  <c r="Y45" i="23"/>
  <c r="Y46" i="23"/>
  <c r="Y47" i="23"/>
  <c r="AD42" i="24" l="1"/>
  <c r="AD43" i="24"/>
  <c r="AD44" i="24"/>
  <c r="AD45" i="24"/>
  <c r="Y36" i="23" l="1"/>
  <c r="Y37" i="23"/>
  <c r="Y38" i="23"/>
  <c r="Y39" i="23"/>
  <c r="Y40" i="23"/>
  <c r="Y41" i="23"/>
  <c r="Y42" i="23"/>
  <c r="Y43" i="23"/>
  <c r="AD34" i="24"/>
  <c r="AD35" i="24"/>
  <c r="AD36" i="24"/>
  <c r="AD37" i="24"/>
  <c r="AD38" i="24"/>
  <c r="AD39" i="24"/>
  <c r="AD40" i="24"/>
  <c r="AD41" i="24"/>
  <c r="Y20" i="23" l="1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Y19" i="23" l="1"/>
  <c r="Y13" i="23"/>
  <c r="Y14" i="23"/>
  <c r="Y15" i="23"/>
  <c r="Y16" i="23"/>
  <c r="Y17" i="23"/>
  <c r="Y18" i="23"/>
  <c r="AD11" i="24"/>
  <c r="AD12" i="24"/>
  <c r="AD13" i="24"/>
  <c r="AD14" i="24"/>
  <c r="AD15" i="24"/>
  <c r="AD16" i="24"/>
  <c r="AD17" i="24"/>
  <c r="Y10" i="23" l="1"/>
  <c r="Y11" i="23"/>
  <c r="Y12" i="23"/>
  <c r="AD8" i="24"/>
  <c r="AD9" i="24"/>
  <c r="AD10" i="24"/>
  <c r="AD5" i="24" l="1"/>
  <c r="AD6" i="24"/>
  <c r="AD7" i="24"/>
  <c r="AD4" i="24"/>
  <c r="Y9" i="23"/>
  <c r="Y7" i="23"/>
  <c r="Y8" i="23"/>
  <c r="Y6" i="23"/>
  <c r="D5" i="22" l="1"/>
  <c r="E5" i="22"/>
  <c r="F5" i="22"/>
  <c r="G5" i="22"/>
  <c r="J5" i="22"/>
  <c r="D6" i="22"/>
  <c r="E6" i="22"/>
  <c r="F6" i="22"/>
  <c r="G6" i="22"/>
  <c r="H6" i="22"/>
  <c r="C6" i="22"/>
  <c r="C5" i="22"/>
  <c r="P25" i="21"/>
  <c r="O25" i="21"/>
  <c r="L26" i="21"/>
  <c r="L25" i="21" s="1"/>
  <c r="M26" i="21"/>
  <c r="M25" i="21" s="1"/>
  <c r="N26" i="21"/>
  <c r="N25" i="21" s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6" i="21"/>
  <c r="AF18" i="19"/>
  <c r="AE18" i="19"/>
  <c r="T18" i="19" s="1"/>
  <c r="S7" i="19"/>
  <c r="S8" i="19"/>
  <c r="S9" i="19"/>
  <c r="S10" i="19"/>
  <c r="S11" i="19"/>
  <c r="S12" i="19"/>
  <c r="S13" i="19"/>
  <c r="S14" i="19"/>
  <c r="S15" i="19"/>
  <c r="S16" i="19"/>
  <c r="S17" i="19"/>
  <c r="S19" i="19"/>
  <c r="S6" i="19"/>
  <c r="Y39" i="20"/>
  <c r="Y38" i="20"/>
  <c r="I16" i="22" l="1"/>
  <c r="I17" i="22"/>
  <c r="I18" i="22"/>
  <c r="I19" i="22"/>
  <c r="K26" i="21"/>
  <c r="K25" i="21" s="1"/>
  <c r="AB18" i="19"/>
  <c r="AC18" i="19"/>
  <c r="AD18" i="19"/>
  <c r="Y37" i="20"/>
  <c r="Y36" i="20"/>
  <c r="Y35" i="20"/>
  <c r="D24" i="20"/>
  <c r="E24" i="20"/>
  <c r="F24" i="20"/>
  <c r="G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C24" i="20"/>
  <c r="AA18" i="19"/>
  <c r="S18" i="19" s="1"/>
  <c r="J6" i="22" l="1"/>
  <c r="I6" i="22"/>
  <c r="C26" i="21"/>
  <c r="C25" i="21" s="1"/>
  <c r="Y34" i="20"/>
  <c r="Y24" i="20" s="1"/>
  <c r="I15" i="22" l="1"/>
  <c r="I14" i="22"/>
  <c r="I13" i="22"/>
  <c r="J26" i="21"/>
  <c r="J25" i="21" s="1"/>
  <c r="I26" i="21"/>
  <c r="I25" i="21" s="1"/>
  <c r="H26" i="21"/>
  <c r="H25" i="21" s="1"/>
  <c r="G26" i="21"/>
  <c r="G25" i="21" s="1"/>
  <c r="B24" i="21"/>
  <c r="B10" i="21"/>
  <c r="B23" i="21"/>
  <c r="B22" i="21"/>
  <c r="B21" i="21"/>
  <c r="B20" i="21"/>
  <c r="B19" i="21"/>
  <c r="B17" i="21"/>
  <c r="B16" i="21"/>
  <c r="B15" i="21"/>
  <c r="B14" i="21"/>
  <c r="B9" i="21"/>
  <c r="B12" i="21"/>
  <c r="B11" i="21"/>
  <c r="B8" i="21"/>
  <c r="B7" i="21"/>
  <c r="B6" i="21"/>
  <c r="R7" i="19"/>
  <c r="R8" i="19"/>
  <c r="R9" i="19"/>
  <c r="R10" i="19"/>
  <c r="R11" i="19"/>
  <c r="R12" i="19"/>
  <c r="R13" i="19"/>
  <c r="R14" i="19"/>
  <c r="R15" i="19"/>
  <c r="R16" i="19"/>
  <c r="R17" i="19"/>
  <c r="R19" i="19"/>
  <c r="R6" i="19"/>
  <c r="Z18" i="19"/>
  <c r="Y18" i="19"/>
  <c r="X18" i="19"/>
  <c r="W18" i="19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C23" i="20"/>
  <c r="Y33" i="20"/>
  <c r="Y32" i="20"/>
  <c r="Y31" i="20"/>
  <c r="Y30" i="20"/>
  <c r="R18" i="19" l="1"/>
  <c r="Y23" i="20"/>
  <c r="B26" i="21"/>
  <c r="B25" i="21" s="1"/>
  <c r="Q18" i="19"/>
  <c r="Y22" i="20"/>
  <c r="Y21" i="20" l="1"/>
  <c r="P18" i="19"/>
  <c r="O18" i="19" l="1"/>
  <c r="Y20" i="20"/>
  <c r="C18" i="19" l="1"/>
  <c r="D18" i="19"/>
  <c r="E18" i="19"/>
  <c r="F18" i="19"/>
  <c r="G18" i="19"/>
  <c r="H18" i="19"/>
  <c r="I18" i="19"/>
  <c r="J18" i="19"/>
  <c r="K18" i="19"/>
  <c r="L18" i="19"/>
  <c r="M18" i="19"/>
  <c r="N18" i="19"/>
  <c r="B18" i="19"/>
  <c r="Y19" i="20"/>
  <c r="Y17" i="20" l="1"/>
  <c r="Y18" i="20"/>
  <c r="Y8" i="20" l="1"/>
  <c r="Y9" i="20"/>
  <c r="Y10" i="20"/>
  <c r="Y11" i="20"/>
  <c r="Y12" i="20"/>
  <c r="Y13" i="20"/>
  <c r="Y14" i="20"/>
  <c r="Y15" i="20"/>
  <c r="Y16" i="20"/>
  <c r="Y7" i="20"/>
  <c r="I12" i="22"/>
  <c r="H5" i="22"/>
  <c r="I5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49BA2574-80FC-4F69-B1B4-4122530D8BF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0302</t>
        </r>
      </text>
    </comment>
    <comment ref="A7" authorId="0" shapeId="0" xr:uid="{BFC2333E-5571-46BB-B243-640BACA089B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2203, 2204 and 2208</t>
        </r>
      </text>
    </comment>
    <comment ref="A8" authorId="0" shapeId="0" xr:uid="{9AA086F1-94A1-4380-8573-D6B55BB22DE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2402 and 2403</t>
        </r>
      </text>
    </comment>
    <comment ref="A9" authorId="0" shapeId="0" xr:uid="{D0C1203A-F8A5-4839-A2F7-FAE3697518A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
</t>
        </r>
      </text>
    </comment>
    <comment ref="A10" authorId="0" shapeId="0" xr:uid="{C227C616-EAFF-4D5E-9DD7-2D99D6DE594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3303, 3304 and 3307</t>
        </r>
      </text>
    </comment>
    <comment ref="A11" authorId="0" shapeId="0" xr:uid="{5A1A6BEB-1C97-4DA1-B43B-0176195B62A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4202</t>
        </r>
      </text>
    </comment>
    <comment ref="A12" authorId="0" shapeId="0" xr:uid="{95A1D50B-2233-48F8-BDE5-3374CCAF36A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7113, 7116 and 7117</t>
        </r>
      </text>
    </comment>
    <comment ref="A13" authorId="0" shapeId="0" xr:uid="{E5E0433F-C03C-4BC0-A8C4-5A37BFC3BF9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7202, 7308 and 7326</t>
        </r>
      </text>
    </comment>
    <comment ref="A14" authorId="0" shapeId="0" xr:uid="{A56FCAD3-D2B5-4F6C-82E8-57BABFA6825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7602</t>
        </r>
      </text>
    </comment>
    <comment ref="A15" authorId="0" shapeId="0" xr:uid="{16F9E3DB-B7AC-409B-99E1-1F5AB8D4335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8703</t>
        </r>
      </text>
    </comment>
    <comment ref="A16" authorId="0" shapeId="0" xr:uid="{104956C6-FBB1-470F-8001-AF283D9ED9F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8708</t>
        </r>
      </text>
    </comment>
    <comment ref="A17" authorId="0" shapeId="0" xr:uid="{3EF4FC9F-BD8E-4A58-A85B-DB2B1A7679A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9102</t>
        </r>
      </text>
    </comment>
    <comment ref="Y18" authorId="0" shapeId="0" xr:uid="{ABBE62F4-9F07-4BCF-9AD4-17A8BCC5645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Printed Books, Newspapers, Pictures and other Products of the Printing Industry; Manuscripts, Typescripts and Plans of 1.3M</t>
        </r>
      </text>
    </comment>
    <comment ref="AD18" authorId="0" shapeId="0" xr:uid="{F9ACBF8F-02A6-41CB-BBF3-E4FE2DB7E5D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Other made-up clothing accessories o around 700 thousand</t>
        </r>
      </text>
    </comment>
    <comment ref="AK18" authorId="0" shapeId="0" xr:uid="{11DC259C-584E-4DF9-9F6A-5DB3D8E2BB0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8" authorId="0" shapeId="0" xr:uid="{87DD6BCC-6552-4F42-B1AB-A393E68F10A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Cells and batteries$1.3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C3" authorId="0" shapeId="0" xr:uid="{869C0181-48F8-4D54-898E-CAB83EABFE3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0201</t>
        </r>
      </text>
    </comment>
    <comment ref="D3" authorId="0" shapeId="0" xr:uid="{3DA939D2-71A6-445C-BCD9-FA0C9CA88B8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0203
</t>
        </r>
      </text>
    </comment>
    <comment ref="E3" authorId="0" shapeId="0" xr:uid="{4E779ADD-F0BA-487A-974C-3553C6D8A44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F3" authorId="0" shapeId="0" xr:uid="{FE5A9D1E-4162-453C-ACBC-2D1D1EC0FA9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0302</t>
        </r>
      </text>
    </comment>
    <comment ref="G3" authorId="0" shapeId="0" xr:uid="{B60D9B81-6408-408B-9B47-37A8AAE135E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0306</t>
        </r>
      </text>
    </comment>
    <comment ref="H3" authorId="0" shapeId="0" xr:uid="{05D76534-EB5F-4463-B0E4-089BDA5F8AF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0709</t>
        </r>
      </text>
    </comment>
    <comment ref="I3" authorId="0" shapeId="0" xr:uid="{89BC6EDA-14B1-43BE-B0C1-D7269F1F884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0810</t>
        </r>
      </text>
    </comment>
    <comment ref="J3" authorId="0" shapeId="0" xr:uid="{C400A325-E430-4A7A-B332-EBCE94AEB07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K3" authorId="0" shapeId="0" xr:uid="{9259967A-E83C-496B-B3A7-05B27AC70B2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1601 and 1602</t>
        </r>
      </text>
    </comment>
    <comment ref="L3" authorId="0" shapeId="0" xr:uid="{B2E2B994-7107-4C63-AFAB-0C497F14475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M3" authorId="0" shapeId="0" xr:uid="{CAD548CB-E838-463E-AB62-7D4FD659D9D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N3" authorId="0" shapeId="0" xr:uid="{01C35518-2326-43FB-B243-E0F5D90208E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2202</t>
        </r>
      </text>
    </comment>
    <comment ref="O3" authorId="0" shapeId="0" xr:uid="{F7BC84CB-D9FB-4436-A502-8C6BAA1CCA9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P3" authorId="0" shapeId="0" xr:uid="{5327A9E5-BC20-49CE-A877-9717DD0E5FD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 and 2208</t>
        </r>
      </text>
    </comment>
    <comment ref="Q3" authorId="0" shapeId="0" xr:uid="{FF9F60B0-B5F5-449D-932B-1B40D553919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R3" authorId="0" shapeId="0" xr:uid="{3FBD8187-C52E-4D8D-8BE3-E01B942C3E1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3004 and 3006</t>
        </r>
      </text>
    </comment>
    <comment ref="S3" authorId="0" shapeId="0" xr:uid="{50826894-761C-4924-8FAD-C54BD733D87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3304</t>
        </r>
      </text>
    </comment>
    <comment ref="T3" authorId="0" shapeId="0" xr:uid="{7128EF8F-BD94-4634-824D-2430C1E3C65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4202</t>
        </r>
      </text>
    </comment>
    <comment ref="U3" authorId="0" shapeId="0" xr:uid="{980BAF73-429F-41D3-9890-C31BB7B6405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4202_3_6</t>
        </r>
      </text>
    </comment>
    <comment ref="V3" authorId="0" shapeId="0" xr:uid="{49326C78-12C7-4430-A687-85DA99F05E6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6203</t>
        </r>
      </text>
    </comment>
    <comment ref="W3" authorId="0" shapeId="0" xr:uid="{38AD61A2-DC2F-45AF-9C93-CCF4751F5F2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6204</t>
        </r>
      </text>
    </comment>
    <comment ref="X3" authorId="0" shapeId="0" xr:uid="{F7D5E017-EC03-4566-A61C-86D1E1A5634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6402 and 6403</t>
        </r>
      </text>
    </comment>
    <comment ref="Y3" authorId="0" shapeId="0" xr:uid="{AA802BE8-2130-44F2-A640-A7D51C6E8B4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7113, 7116 and 7117</t>
        </r>
      </text>
    </comment>
    <comment ref="Z3" authorId="0" shapeId="0" xr:uid="{86DC6F1E-3BA1-434A-AC0A-E126923A5AE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 and 73</t>
        </r>
      </text>
    </comment>
    <comment ref="AA3" authorId="0" shapeId="0" xr:uid="{BAFEDEA3-3A3D-4505-ACD5-476A4D5F785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8703 and 8704</t>
        </r>
      </text>
    </comment>
    <comment ref="AB3" authorId="0" shapeId="0" xr:uid="{14FB6DC7-20B6-4019-8ED4-799E2E90238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8708</t>
        </r>
      </text>
    </comment>
    <comment ref="AC3" authorId="0" shapeId="0" xr:uid="{163D9CF5-D549-4934-8995-A3EC9C45754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9101_2</t>
        </r>
      </text>
    </comment>
  </commentList>
</comments>
</file>

<file path=xl/sharedStrings.xml><?xml version="1.0" encoding="utf-8"?>
<sst xmlns="http://schemas.openxmlformats.org/spreadsheetml/2006/main" count="608" uniqueCount="224">
  <si>
    <t>Total</t>
  </si>
  <si>
    <t>I</t>
  </si>
  <si>
    <t>III</t>
  </si>
  <si>
    <t>Prepared foodstuffs, beverages, spirits &amp; tobacco</t>
  </si>
  <si>
    <t>Wood, cork &amp; articles thereof &amp; plaiting material</t>
  </si>
  <si>
    <t>V</t>
  </si>
  <si>
    <t>VI</t>
  </si>
  <si>
    <t>Chemicals and allied products</t>
  </si>
  <si>
    <t>VIII</t>
  </si>
  <si>
    <t>Raw hides, skins, leather articles &amp; travel goods</t>
  </si>
  <si>
    <t>X</t>
  </si>
  <si>
    <t>XI</t>
  </si>
  <si>
    <t>XIV</t>
  </si>
  <si>
    <t>XIX</t>
  </si>
  <si>
    <t>XV</t>
  </si>
  <si>
    <t>XVIII</t>
  </si>
  <si>
    <t>XXII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</si>
  <si>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</si>
  <si>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</si>
  <si>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</si>
  <si>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</si>
  <si>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</si>
  <si>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</si>
  <si>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</si>
  <si>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</si>
  <si>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</si>
  <si>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</si>
  <si>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</si>
  <si>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</si>
  <si>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</si>
  <si>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</si>
  <si>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</si>
  <si>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</si>
  <si>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</si>
  <si>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</si>
  <si>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</si>
  <si>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</si>
  <si>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</si>
  <si>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99</t>
  </si>
  <si>
    <t>II</t>
  </si>
  <si>
    <t>IV</t>
  </si>
  <si>
    <t>VII</t>
  </si>
  <si>
    <t>IX</t>
  </si>
  <si>
    <t>XII</t>
  </si>
  <si>
    <t>XIII</t>
  </si>
  <si>
    <t>XVI</t>
  </si>
  <si>
    <t>XVII</t>
  </si>
  <si>
    <t>XX</t>
  </si>
  <si>
    <t>XXI</t>
  </si>
  <si>
    <t>Live animals: animal products</t>
  </si>
  <si>
    <t>Vegetable products</t>
  </si>
  <si>
    <t>Animal or vegetable oils &amp; fats</t>
  </si>
  <si>
    <t>Mineral products</t>
  </si>
  <si>
    <t>Plastic, rubber &amp; articles thereof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</si>
  <si>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</si>
  <si>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</si>
  <si>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</si>
  <si>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</si>
  <si>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</si>
  <si>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</si>
  <si>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</si>
  <si>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</si>
  <si>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</si>
  <si>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</si>
  <si>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</si>
  <si>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</si>
  <si>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</si>
  <si>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t>Notes:</t>
  </si>
  <si>
    <t>Table 6</t>
  </si>
  <si>
    <t>PRINCIPAL EXPORTS</t>
  </si>
  <si>
    <t>Table 5</t>
  </si>
  <si>
    <t>TOTAL EXPORTS BY HS</t>
  </si>
  <si>
    <t>USD</t>
  </si>
  <si>
    <t>Excludes the military, government, promotional and personal items</t>
  </si>
  <si>
    <t>Wrist-Watches, Pocket Watches or Other</t>
  </si>
  <si>
    <t>2002</t>
  </si>
  <si>
    <t>2003</t>
  </si>
  <si>
    <t>2004</t>
  </si>
  <si>
    <t xml:space="preserve">Petroleum Oils and Gases                                                      </t>
  </si>
  <si>
    <t xml:space="preserve">Fish, Live, Chilled or Frozen                                                  </t>
  </si>
  <si>
    <t xml:space="preserve">Trunks, Suitcases and other Similar Bags                                          </t>
  </si>
  <si>
    <t xml:space="preserve">Motor Cars Designed for Transport of Persons                                      </t>
  </si>
  <si>
    <t xml:space="preserve">Aluminum Waste and  Scrap                                 </t>
  </si>
  <si>
    <t>HS Sections</t>
  </si>
  <si>
    <t xml:space="preserve">Classification used: HS </t>
  </si>
  <si>
    <t xml:space="preserve">Jewellry                                              </t>
  </si>
  <si>
    <t>Alcoholic drinks</t>
  </si>
  <si>
    <t>Structures and articles of Iron or Steel</t>
  </si>
  <si>
    <t>0</t>
  </si>
  <si>
    <t xml:space="preserve">Perfumes, essential oils and cosmetics   </t>
  </si>
  <si>
    <t xml:space="preserve">Motor Vehicle Parts                                                             </t>
  </si>
  <si>
    <t>Cigars, cheroots, cigarillos and cigarettes, of tobacco or of tobacco substitutes and other manufactured tobacco</t>
  </si>
  <si>
    <t>1</t>
  </si>
  <si>
    <t>Annual</t>
  </si>
  <si>
    <t>Quarterly</t>
  </si>
  <si>
    <t>Quarter 1</t>
  </si>
  <si>
    <t>Quarter 2</t>
  </si>
  <si>
    <t>Quarter 3</t>
  </si>
  <si>
    <t>Quarter 4</t>
  </si>
  <si>
    <t>Q1</t>
  </si>
  <si>
    <t>Q2</t>
  </si>
  <si>
    <t>Q3</t>
  </si>
  <si>
    <t>Q4</t>
  </si>
  <si>
    <t xml:space="preserve">USD  </t>
  </si>
  <si>
    <t xml:space="preserve">China, Peoples Republic of </t>
  </si>
  <si>
    <t>France</t>
  </si>
  <si>
    <t>Switzerland</t>
  </si>
  <si>
    <t>Japan</t>
  </si>
  <si>
    <t>Singapore</t>
  </si>
  <si>
    <t>Philippines</t>
  </si>
  <si>
    <t>Palau</t>
  </si>
  <si>
    <t xml:space="preserve">TOTAL </t>
  </si>
  <si>
    <t>Country</t>
  </si>
  <si>
    <t>2018</t>
  </si>
  <si>
    <t>Australia</t>
  </si>
  <si>
    <t>Cambodia</t>
  </si>
  <si>
    <t>Federated States of Micronesia</t>
  </si>
  <si>
    <t xml:space="preserve">Korea, Republic of </t>
  </si>
  <si>
    <t>Malaysia</t>
  </si>
  <si>
    <t>Marshall Islands</t>
  </si>
  <si>
    <t>Northern Marianas</t>
  </si>
  <si>
    <t>Vietnam</t>
  </si>
  <si>
    <t>EXPORTS BY MAJOR PARTNER COUNTRIES</t>
  </si>
  <si>
    <t>Table 9</t>
  </si>
  <si>
    <t>Africa</t>
  </si>
  <si>
    <t>The Americas</t>
  </si>
  <si>
    <t>Asia</t>
  </si>
  <si>
    <t>Europe</t>
  </si>
  <si>
    <t>Oceania</t>
  </si>
  <si>
    <t>Of which PICTS</t>
  </si>
  <si>
    <t>EXPORTS BY REGION</t>
  </si>
  <si>
    <t>Includes exports and re-exports</t>
  </si>
  <si>
    <t>2019</t>
  </si>
  <si>
    <t>Germany</t>
  </si>
  <si>
    <t>New Zealand</t>
  </si>
  <si>
    <t xml:space="preserve">China, Hong Kong </t>
  </si>
  <si>
    <t>China, Taiwan</t>
  </si>
  <si>
    <t>YTD</t>
  </si>
  <si>
    <t xml:space="preserve"> </t>
  </si>
  <si>
    <t xml:space="preserve">February  </t>
  </si>
  <si>
    <t xml:space="preserve">May  </t>
  </si>
  <si>
    <t xml:space="preserve">August  </t>
  </si>
  <si>
    <t xml:space="preserve">November  </t>
  </si>
  <si>
    <t>IMPORTS BY HS</t>
  </si>
  <si>
    <t>Table 2</t>
  </si>
  <si>
    <t>PRINCIPAL IMPORTS</t>
  </si>
  <si>
    <t>Commodity</t>
  </si>
  <si>
    <t xml:space="preserve">Meat and Edible Offal of Bovine animals                                              </t>
  </si>
  <si>
    <t>Meat and Edible Offal of Poultry</t>
  </si>
  <si>
    <t>Prepared or Preserved Meat or Blood</t>
  </si>
  <si>
    <t xml:space="preserve">Water, Containing Sugar                                     </t>
  </si>
  <si>
    <t xml:space="preserve">Beer Made From Malt                                                            </t>
  </si>
  <si>
    <t xml:space="preserve">Men's or Boy's Suits, Ensembles                                          </t>
  </si>
  <si>
    <t>Women's or girls' Suits, Ensembles, Blouses, Jackets &amp; Dresses</t>
  </si>
  <si>
    <t>Footwear</t>
  </si>
  <si>
    <t>Jewellery</t>
  </si>
  <si>
    <t>Vehicles</t>
  </si>
  <si>
    <t>Parts and accessories of vehicles</t>
  </si>
  <si>
    <t>Wrist-Watches and Pocket Watches</t>
  </si>
  <si>
    <t>Meat and Edible Offal of Pork</t>
  </si>
  <si>
    <t>Vegetables</t>
  </si>
  <si>
    <t>Fruit</t>
  </si>
  <si>
    <t xml:space="preserve">Bread, Pastry, Cakes, Biscuits                                                               </t>
  </si>
  <si>
    <t>Wine and liquor</t>
  </si>
  <si>
    <t>Crustacean in shell or not</t>
  </si>
  <si>
    <t>Sauces, Mixed Condiments and Seasoning</t>
  </si>
  <si>
    <t>Essential Oils, Perfumery, Cosmetic or Toilet preparations</t>
  </si>
  <si>
    <t>March</t>
  </si>
  <si>
    <t>June</t>
  </si>
  <si>
    <t>September</t>
  </si>
  <si>
    <t>Ferro-alloys and articles of iron and steel</t>
  </si>
  <si>
    <t>January</t>
  </si>
  <si>
    <t>April</t>
  </si>
  <si>
    <t>July</t>
  </si>
  <si>
    <t>October</t>
  </si>
  <si>
    <t xml:space="preserve">March </t>
  </si>
  <si>
    <t xml:space="preserve">June </t>
  </si>
  <si>
    <t xml:space="preserve">September </t>
  </si>
  <si>
    <t xml:space="preserve">December </t>
  </si>
  <si>
    <t xml:space="preserve">January </t>
  </si>
  <si>
    <t xml:space="preserve">April </t>
  </si>
  <si>
    <t xml:space="preserve">July </t>
  </si>
  <si>
    <t xml:space="preserve">October </t>
  </si>
  <si>
    <t xml:space="preserve">February </t>
  </si>
  <si>
    <t xml:space="preserve">May </t>
  </si>
  <si>
    <t xml:space="preserve">August </t>
  </si>
  <si>
    <t xml:space="preserve">November </t>
  </si>
  <si>
    <t>August</t>
  </si>
  <si>
    <t>Rice</t>
  </si>
  <si>
    <t>Petroleum Oils and Gases</t>
  </si>
  <si>
    <t>Medicaments and pharmaceutical goods</t>
  </si>
  <si>
    <t>Articles of leather or of
composition leather</t>
  </si>
  <si>
    <t>United States of America</t>
  </si>
  <si>
    <t>Italy</t>
  </si>
  <si>
    <t>Thailand</t>
  </si>
  <si>
    <t xml:space="preserve">Spain                                                           </t>
  </si>
  <si>
    <t xml:space="preserve">Canada                                                        </t>
  </si>
  <si>
    <t xml:space="preserve">Nauru                                                       </t>
  </si>
  <si>
    <t>Table 8_2</t>
  </si>
  <si>
    <t>Table 8_1</t>
  </si>
  <si>
    <t>United Kingdom</t>
  </si>
  <si>
    <t>Denmark</t>
  </si>
  <si>
    <t>Romania</t>
  </si>
  <si>
    <t>Mexico</t>
  </si>
  <si>
    <t>FJD 000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</si>
  <si>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</si>
  <si>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</si>
  <si>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</si>
  <si>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</si>
  <si>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</si>
  <si>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</si>
  <si>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</si>
  <si>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</si>
  <si>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ANNUALLY</t>
  </si>
  <si>
    <t>Table 10_2</t>
  </si>
  <si>
    <t xml:space="preserve">IMPORTS BY MAJOR PARTNER COUNTRIES  </t>
  </si>
  <si>
    <t>IMPORTS BY MODE OF TRANSPORT</t>
  </si>
  <si>
    <t>Ad hoc months</t>
  </si>
  <si>
    <t xml:space="preserve">Compiled by SPC using data sourced from Bureau of Statistics and Plans </t>
  </si>
  <si>
    <t xml:space="preserve">Compiled by SPC using data sourced from Bureau of Statistics and Plans  </t>
  </si>
  <si>
    <t>November</t>
  </si>
  <si>
    <t>2022 YTD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</si>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</sst>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-BoldMT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ArialMT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Calibri"/>
      <family val="2"/>
    </font>
    <font>
      <b/>
      <sz val="11"/>
      <color rgb="FFFF0000"/>
      <name val="Times New Roman"/>
      <family val="1"/>
    </font>
    <font>
      <b/>
      <sz val="14"/>
      <color rgb="FF000000"/>
      <name val="Arial-BoldMT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9" borderId="14" applyNumberFormat="0" applyFont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40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28" fillId="2" borderId="1" xfId="0" applyFont="1" applyFill="1" applyBorder="1"/>
    <xf numFmtId="3" fontId="29" fillId="2" borderId="1" xfId="0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29" fillId="2" borderId="1" xfId="0" applyFont="1" applyFill="1" applyBorder="1"/>
    <xf numFmtId="0" fontId="30" fillId="2" borderId="1" xfId="0" applyFont="1" applyFill="1" applyBorder="1"/>
    <xf numFmtId="0" fontId="27" fillId="2" borderId="1" xfId="0" applyFont="1" applyFill="1" applyBorder="1" applyAlignment="1">
      <alignment horizontal="justify" vertical="top" wrapText="1"/>
    </xf>
    <xf numFmtId="0" fontId="27" fillId="2" borderId="1" xfId="0" applyFont="1" applyFill="1" applyBorder="1"/>
    <xf numFmtId="0" fontId="26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/>
    <xf numFmtId="0" fontId="22" fillId="2" borderId="1" xfId="0" applyFont="1" applyFill="1" applyBorder="1"/>
    <xf numFmtId="0" fontId="2" fillId="2" borderId="1" xfId="0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top"/>
    </xf>
    <xf numFmtId="3" fontId="29" fillId="2" borderId="1" xfId="0" applyNumberFormat="1" applyFont="1" applyFill="1" applyBorder="1" applyAlignment="1">
      <alignment horizontal="right"/>
    </xf>
    <xf numFmtId="49" fontId="35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vertical="top"/>
    </xf>
    <xf numFmtId="3" fontId="23" fillId="2" borderId="1" xfId="0" applyNumberFormat="1" applyFont="1" applyFill="1" applyBorder="1" applyAlignment="1">
      <alignment horizontal="left"/>
    </xf>
    <xf numFmtId="3" fontId="32" fillId="2" borderId="1" xfId="0" applyNumberFormat="1" applyFont="1" applyFill="1" applyBorder="1" applyAlignment="1">
      <alignment horizontal="right" wrapText="1"/>
    </xf>
    <xf numFmtId="3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 horizontal="center"/>
    </xf>
    <xf numFmtId="3" fontId="29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wrapText="1"/>
    </xf>
    <xf numFmtId="0" fontId="36" fillId="2" borderId="1" xfId="0" applyFont="1" applyFill="1" applyBorder="1"/>
    <xf numFmtId="3" fontId="4" fillId="2" borderId="1" xfId="0" applyNumberFormat="1" applyFont="1" applyFill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/>
    </xf>
    <xf numFmtId="0" fontId="0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3" fontId="38" fillId="2" borderId="1" xfId="42" applyNumberFormat="1" applyFont="1" applyFill="1" applyBorder="1" applyAlignment="1" applyProtection="1">
      <alignment horizontal="right"/>
      <protection locked="0"/>
    </xf>
    <xf numFmtId="3" fontId="28" fillId="2" borderId="1" xfId="0" applyNumberFormat="1" applyFont="1" applyFill="1" applyBorder="1"/>
    <xf numFmtId="3" fontId="39" fillId="2" borderId="1" xfId="0" applyNumberFormat="1" applyFont="1" applyFill="1" applyBorder="1" applyAlignment="1">
      <alignment horizontal="right" vertical="top" wrapText="1"/>
    </xf>
    <xf numFmtId="3" fontId="38" fillId="2" borderId="1" xfId="0" applyNumberFormat="1" applyFont="1" applyFill="1" applyBorder="1"/>
    <xf numFmtId="0" fontId="25" fillId="2" borderId="1" xfId="47" applyFont="1" applyFill="1" applyBorder="1" applyAlignment="1" applyProtection="1">
      <protection locked="0"/>
    </xf>
    <xf numFmtId="3" fontId="28" fillId="2" borderId="1" xfId="42" applyNumberFormat="1" applyFont="1" applyFill="1" applyBorder="1" applyAlignment="1" applyProtection="1">
      <alignment horizontal="right"/>
      <protection locked="0"/>
    </xf>
    <xf numFmtId="3" fontId="38" fillId="0" borderId="1" xfId="0" applyNumberFormat="1" applyFont="1" applyBorder="1" applyAlignment="1">
      <alignment wrapText="1"/>
    </xf>
    <xf numFmtId="0" fontId="28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wrapText="1"/>
    </xf>
    <xf numFmtId="0" fontId="24" fillId="0" borderId="1" xfId="0" applyFont="1" applyBorder="1"/>
    <xf numFmtId="0" fontId="26" fillId="0" borderId="20" xfId="0" applyFont="1" applyBorder="1"/>
    <xf numFmtId="0" fontId="26" fillId="2" borderId="20" xfId="0" applyFont="1" applyFill="1" applyBorder="1" applyAlignment="1">
      <alignment horizontal="center" vertical="top" wrapText="1"/>
    </xf>
    <xf numFmtId="0" fontId="43" fillId="0" borderId="1" xfId="49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wrapText="1"/>
    </xf>
    <xf numFmtId="3" fontId="29" fillId="2" borderId="1" xfId="0" applyNumberFormat="1" applyFont="1" applyFill="1" applyBorder="1" applyAlignment="1">
      <alignment horizontal="right" vertical="top" wrapText="1"/>
    </xf>
    <xf numFmtId="3" fontId="35" fillId="2" borderId="1" xfId="0" applyNumberFormat="1" applyFont="1" applyFill="1" applyBorder="1" applyAlignment="1">
      <alignment horizontal="left"/>
    </xf>
    <xf numFmtId="0" fontId="28" fillId="0" borderId="1" xfId="0" applyFont="1" applyBorder="1"/>
    <xf numFmtId="0" fontId="45" fillId="2" borderId="1" xfId="0" applyFont="1" applyFill="1" applyBorder="1" applyAlignment="1">
      <alignment wrapText="1"/>
    </xf>
    <xf numFmtId="0" fontId="45" fillId="0" borderId="1" xfId="0" applyFont="1" applyBorder="1" applyAlignment="1">
      <alignment wrapText="1"/>
    </xf>
    <xf numFmtId="3" fontId="25" fillId="2" borderId="1" xfId="0" applyNumberFormat="1" applyFont="1" applyFill="1" applyBorder="1"/>
    <xf numFmtId="3" fontId="29" fillId="2" borderId="1" xfId="0" applyNumberFormat="1" applyFont="1" applyFill="1" applyBorder="1" applyAlignment="1">
      <alignment horizontal="left" wrapText="1"/>
    </xf>
    <xf numFmtId="3" fontId="38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3" fontId="32" fillId="2" borderId="1" xfId="0" applyNumberFormat="1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right"/>
    </xf>
    <xf numFmtId="49" fontId="3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45" fillId="2" borderId="1" xfId="0" applyFont="1" applyFill="1" applyBorder="1" applyAlignment="1">
      <alignment vertical="top" wrapText="1"/>
    </xf>
    <xf numFmtId="0" fontId="45" fillId="2" borderId="1" xfId="0" applyFont="1" applyFill="1" applyBorder="1"/>
    <xf numFmtId="0" fontId="44" fillId="2" borderId="1" xfId="49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49" fontId="45" fillId="2" borderId="1" xfId="0" applyNumberFormat="1" applyFont="1" applyFill="1" applyBorder="1" applyAlignment="1">
      <alignment horizontal="center"/>
    </xf>
    <xf numFmtId="165" fontId="45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29" fillId="2" borderId="1" xfId="49" applyFont="1" applyFill="1" applyBorder="1" applyAlignment="1">
      <alignment wrapText="1"/>
    </xf>
    <xf numFmtId="3" fontId="32" fillId="2" borderId="1" xfId="0" applyNumberFormat="1" applyFont="1" applyFill="1" applyBorder="1"/>
    <xf numFmtId="3" fontId="26" fillId="2" borderId="1" xfId="0" applyNumberFormat="1" applyFont="1" applyFill="1" applyBorder="1" applyAlignment="1">
      <alignment wrapText="1"/>
    </xf>
    <xf numFmtId="3" fontId="26" fillId="2" borderId="1" xfId="0" applyNumberFormat="1" applyFont="1" applyFill="1" applyBorder="1"/>
    <xf numFmtId="3" fontId="46" fillId="2" borderId="1" xfId="0" applyNumberFormat="1" applyFont="1" applyFill="1" applyBorder="1" applyAlignment="1">
      <alignment wrapText="1"/>
    </xf>
    <xf numFmtId="3" fontId="46" fillId="2" borderId="1" xfId="0" applyNumberFormat="1" applyFont="1" applyFill="1" applyBorder="1"/>
    <xf numFmtId="3" fontId="29" fillId="2" borderId="1" xfId="0" applyNumberFormat="1" applyFont="1" applyFill="1" applyBorder="1" applyAlignment="1">
      <alignment wrapText="1"/>
    </xf>
    <xf numFmtId="49" fontId="49" fillId="2" borderId="1" xfId="0" applyNumberFormat="1" applyFont="1" applyFill="1" applyBorder="1" applyAlignment="1">
      <alignment horizontal="left" vertical="top" wrapText="1"/>
    </xf>
    <xf numFmtId="0" fontId="49" fillId="2" borderId="1" xfId="0" applyFont="1" applyFill="1" applyBorder="1"/>
    <xf numFmtId="49" fontId="41" fillId="2" borderId="1" xfId="0" applyNumberFormat="1" applyFont="1" applyFill="1" applyBorder="1" applyAlignment="1">
      <alignment horizontal="left" wrapText="1"/>
    </xf>
    <xf numFmtId="49" fontId="41" fillId="2" borderId="1" xfId="0" applyNumberFormat="1" applyFont="1" applyFill="1" applyBorder="1" applyAlignment="1">
      <alignment horizontal="right"/>
    </xf>
    <xf numFmtId="0" fontId="41" fillId="2" borderId="1" xfId="0" applyFont="1" applyFill="1" applyBorder="1" applyAlignment="1">
      <alignment horizontal="right"/>
    </xf>
    <xf numFmtId="0" fontId="41" fillId="2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vertical="top"/>
    </xf>
    <xf numFmtId="0" fontId="52" fillId="0" borderId="1" xfId="49" applyFont="1" applyBorder="1" applyAlignment="1">
      <alignment wrapText="1"/>
    </xf>
    <xf numFmtId="0" fontId="32" fillId="0" borderId="1" xfId="0" applyFont="1" applyBorder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/>
    </xf>
    <xf numFmtId="3" fontId="28" fillId="2" borderId="1" xfId="0" applyNumberFormat="1" applyFont="1" applyFill="1" applyBorder="1" applyAlignment="1">
      <alignment horizontal="center"/>
    </xf>
    <xf numFmtId="3" fontId="28" fillId="2" borderId="1" xfId="0" applyNumberFormat="1" applyFont="1" applyFill="1" applyBorder="1" applyAlignment="1">
      <alignment horizontal="right"/>
    </xf>
    <xf numFmtId="49" fontId="26" fillId="2" borderId="1" xfId="0" applyNumberFormat="1" applyFont="1" applyFill="1" applyBorder="1" applyAlignment="1">
      <alignment horizontal="left"/>
    </xf>
    <xf numFmtId="3" fontId="38" fillId="2" borderId="1" xfId="0" applyNumberFormat="1" applyFont="1" applyFill="1" applyBorder="1" applyAlignment="1">
      <alignment horizontal="right" vertical="top"/>
    </xf>
    <xf numFmtId="49" fontId="26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0" fontId="0" fillId="2" borderId="1" xfId="0" applyFill="1" applyBorder="1"/>
    <xf numFmtId="49" fontId="28" fillId="2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 readingOrder="1"/>
    </xf>
    <xf numFmtId="0" fontId="28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49" fontId="54" fillId="2" borderId="1" xfId="0" applyNumberFormat="1" applyFont="1" applyFill="1" applyBorder="1" applyAlignment="1">
      <alignment horizontal="left"/>
    </xf>
    <xf numFmtId="3" fontId="55" fillId="2" borderId="1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vertical="top" wrapText="1"/>
    </xf>
    <xf numFmtId="49" fontId="28" fillId="2" borderId="1" xfId="0" applyNumberFormat="1" applyFont="1" applyFill="1" applyBorder="1" applyAlignment="1">
      <alignment horizontal="right"/>
    </xf>
    <xf numFmtId="0" fontId="38" fillId="2" borderId="1" xfId="0" applyFont="1" applyFill="1" applyBorder="1"/>
    <xf numFmtId="3" fontId="26" fillId="2" borderId="1" xfId="0" applyNumberFormat="1" applyFont="1" applyFill="1" applyBorder="1" applyAlignment="1">
      <alignment horizontal="right"/>
    </xf>
    <xf numFmtId="3" fontId="40" fillId="2" borderId="1" xfId="0" applyNumberFormat="1" applyFont="1" applyFill="1" applyBorder="1" applyAlignment="1">
      <alignment vertical="top" wrapText="1"/>
    </xf>
    <xf numFmtId="3" fontId="40" fillId="2" borderId="1" xfId="0" applyNumberFormat="1" applyFont="1" applyFill="1" applyBorder="1" applyAlignment="1">
      <alignment horizontal="right" vertical="top" wrapText="1"/>
    </xf>
    <xf numFmtId="3" fontId="57" fillId="2" borderId="1" xfId="0" applyNumberFormat="1" applyFont="1" applyFill="1" applyBorder="1" applyAlignment="1">
      <alignment vertical="top"/>
    </xf>
    <xf numFmtId="3" fontId="57" fillId="2" borderId="2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top"/>
    </xf>
    <xf numFmtId="3" fontId="20" fillId="2" borderId="1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3" fontId="55" fillId="2" borderId="1" xfId="0" applyNumberFormat="1" applyFont="1" applyFill="1" applyBorder="1"/>
    <xf numFmtId="3" fontId="36" fillId="2" borderId="1" xfId="0" applyNumberFormat="1" applyFont="1" applyFill="1" applyBorder="1" applyAlignment="1">
      <alignment horizontal="left"/>
    </xf>
    <xf numFmtId="0" fontId="25" fillId="2" borderId="1" xfId="0" applyFont="1" applyFill="1" applyBorder="1"/>
    <xf numFmtId="0" fontId="29" fillId="2" borderId="1" xfId="0" applyFont="1" applyFill="1" applyBorder="1"/>
    <xf numFmtId="3" fontId="58" fillId="2" borderId="0" xfId="0" applyNumberFormat="1" applyFont="1" applyFill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3" fontId="58" fillId="2" borderId="0" xfId="0" applyNumberFormat="1" applyFont="1" applyFill="1" applyAlignment="1">
      <alignment horizontal="right"/>
    </xf>
    <xf numFmtId="3" fontId="28" fillId="0" borderId="1" xfId="0" applyNumberFormat="1" applyFont="1" applyBorder="1" applyAlignment="1">
      <alignment wrapText="1"/>
    </xf>
    <xf numFmtId="3" fontId="28" fillId="2" borderId="1" xfId="0" applyNumberFormat="1" applyFont="1" applyFill="1" applyBorder="1" applyAlignment="1">
      <alignment wrapText="1"/>
    </xf>
    <xf numFmtId="3" fontId="28" fillId="2" borderId="1" xfId="0" applyNumberFormat="1" applyFont="1" applyFill="1" applyBorder="1" applyAlignment="1">
      <alignment vertical="top" wrapText="1"/>
    </xf>
    <xf numFmtId="3" fontId="28" fillId="2" borderId="1" xfId="0" applyNumberFormat="1" applyFont="1" applyFill="1" applyBorder="1" applyAlignment="1">
      <alignment horizontal="right" vertical="top" wrapText="1"/>
    </xf>
    <xf numFmtId="3" fontId="39" fillId="2" borderId="1" xfId="0" applyNumberFormat="1" applyFont="1" applyFill="1" applyBorder="1" applyAlignment="1">
      <alignment vertical="top" wrapText="1"/>
    </xf>
    <xf numFmtId="3" fontId="28" fillId="2" borderId="1" xfId="0" applyNumberFormat="1" applyFont="1" applyFill="1" applyBorder="1" applyAlignment="1">
      <alignment vertical="top"/>
    </xf>
    <xf numFmtId="0" fontId="37" fillId="2" borderId="1" xfId="0" applyFont="1" applyFill="1" applyBorder="1"/>
    <xf numFmtId="3" fontId="28" fillId="2" borderId="1" xfId="42" applyNumberFormat="1" applyFont="1" applyFill="1" applyBorder="1" applyAlignment="1"/>
    <xf numFmtId="3" fontId="38" fillId="2" borderId="0" xfId="0" applyNumberFormat="1" applyFont="1" applyFill="1"/>
    <xf numFmtId="0" fontId="59" fillId="2" borderId="1" xfId="0" applyFont="1" applyFill="1" applyBorder="1"/>
    <xf numFmtId="3" fontId="61" fillId="2" borderId="1" xfId="0" applyNumberFormat="1" applyFont="1" applyFill="1" applyBorder="1" applyAlignment="1">
      <alignment horizontal="left"/>
    </xf>
    <xf numFmtId="0" fontId="55" fillId="2" borderId="1" xfId="0" applyFont="1" applyFill="1" applyBorder="1"/>
    <xf numFmtId="165" fontId="26" fillId="2" borderId="1" xfId="0" applyNumberFormat="1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horizontal="left"/>
    </xf>
    <xf numFmtId="3" fontId="60" fillId="0" borderId="1" xfId="0" applyNumberFormat="1" applyFont="1" applyBorder="1"/>
    <xf numFmtId="3" fontId="62" fillId="0" borderId="1" xfId="0" applyNumberFormat="1" applyFont="1" applyBorder="1"/>
    <xf numFmtId="3" fontId="28" fillId="2" borderId="1" xfId="41" applyNumberFormat="1" applyFont="1" applyFill="1" applyBorder="1" applyAlignment="1" applyProtection="1">
      <alignment wrapText="1"/>
      <protection locked="0"/>
    </xf>
    <xf numFmtId="3" fontId="3" fillId="2" borderId="1" xfId="0" applyNumberFormat="1" applyFont="1" applyFill="1" applyBorder="1"/>
    <xf numFmtId="3" fontId="59" fillId="2" borderId="1" xfId="0" applyNumberFormat="1" applyFont="1" applyFill="1" applyBorder="1"/>
    <xf numFmtId="3" fontId="55" fillId="2" borderId="1" xfId="0" applyNumberFormat="1" applyFont="1" applyFill="1" applyBorder="1" applyAlignment="1">
      <alignment wrapText="1"/>
    </xf>
    <xf numFmtId="0" fontId="63" fillId="2" borderId="1" xfId="0" applyFont="1" applyFill="1" applyBorder="1" applyAlignment="1">
      <alignment horizontal="center"/>
    </xf>
    <xf numFmtId="0" fontId="63" fillId="2" borderId="1" xfId="0" applyFont="1" applyFill="1" applyBorder="1" applyAlignment="1">
      <alignment horizontal="center" wrapText="1"/>
    </xf>
    <xf numFmtId="0" fontId="63" fillId="2" borderId="1" xfId="0" applyFont="1" applyFill="1" applyBorder="1"/>
    <xf numFmtId="0" fontId="63" fillId="2" borderId="1" xfId="0" applyFont="1" applyFill="1" applyBorder="1" applyAlignment="1">
      <alignment vertical="top"/>
    </xf>
    <xf numFmtId="0" fontId="63" fillId="2" borderId="1" xfId="0" applyFont="1" applyFill="1" applyBorder="1" applyAlignment="1">
      <alignment horizontal="center" vertical="top" wrapText="1"/>
    </xf>
    <xf numFmtId="166" fontId="63" fillId="2" borderId="1" xfId="0" applyNumberFormat="1" applyFont="1" applyFill="1" applyBorder="1" applyAlignment="1">
      <alignment horizontal="center" vertical="top"/>
    </xf>
    <xf numFmtId="0" fontId="0" fillId="0" borderId="1" xfId="0" applyBorder="1"/>
    <xf numFmtId="3" fontId="39" fillId="0" borderId="1" xfId="49" applyNumberFormat="1" applyFont="1" applyBorder="1" applyAlignment="1">
      <alignment wrapText="1"/>
    </xf>
    <xf numFmtId="3" fontId="65" fillId="0" borderId="1" xfId="49" applyNumberFormat="1" applyFont="1" applyBorder="1" applyAlignment="1">
      <alignment wrapText="1"/>
    </xf>
    <xf numFmtId="0" fontId="39" fillId="0" borderId="1" xfId="49" applyFont="1" applyBorder="1" applyAlignment="1">
      <alignment wrapText="1"/>
    </xf>
    <xf numFmtId="0" fontId="28" fillId="0" borderId="1" xfId="0" applyFont="1" applyBorder="1" applyAlignment="1">
      <alignment wrapText="1"/>
    </xf>
    <xf numFmtId="3" fontId="26" fillId="0" borderId="1" xfId="0" applyNumberFormat="1" applyFont="1" applyBorder="1" applyAlignment="1">
      <alignment wrapText="1"/>
    </xf>
    <xf numFmtId="0" fontId="29" fillId="2" borderId="1" xfId="0" applyFont="1" applyFill="1" applyBorder="1" applyAlignment="1"/>
    <xf numFmtId="0" fontId="29" fillId="2" borderId="1" xfId="0" applyFont="1" applyFill="1" applyBorder="1" applyAlignment="1">
      <alignment wrapText="1"/>
    </xf>
    <xf numFmtId="0" fontId="50" fillId="0" borderId="1" xfId="0" applyFont="1" applyBorder="1" applyAlignment="1"/>
    <xf numFmtId="0" fontId="41" fillId="2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 wrapText="1"/>
    </xf>
    <xf numFmtId="0" fontId="67" fillId="0" borderId="0" xfId="0" applyFont="1"/>
    <xf numFmtId="3" fontId="59" fillId="0" borderId="0" xfId="0" applyNumberFormat="1" applyFont="1"/>
    <xf numFmtId="3" fontId="27" fillId="2" borderId="1" xfId="0" applyNumberFormat="1" applyFont="1" applyFill="1" applyBorder="1"/>
    <xf numFmtId="3" fontId="38" fillId="0" borderId="0" xfId="0" applyNumberFormat="1" applyFont="1"/>
    <xf numFmtId="3" fontId="56" fillId="2" borderId="1" xfId="0" applyNumberFormat="1" applyFont="1" applyFill="1" applyBorder="1"/>
    <xf numFmtId="0" fontId="1" fillId="0" borderId="1" xfId="0" applyFont="1" applyBorder="1"/>
    <xf numFmtId="3" fontId="68" fillId="0" borderId="0" xfId="0" applyNumberFormat="1" applyFont="1"/>
    <xf numFmtId="3" fontId="1" fillId="0" borderId="1" xfId="50" applyNumberFormat="1" applyFont="1" applyBorder="1" applyAlignment="1">
      <alignment horizontal="right"/>
    </xf>
    <xf numFmtId="3" fontId="1" fillId="2" borderId="1" xfId="50" applyNumberFormat="1" applyFont="1" applyFill="1" applyBorder="1" applyAlignment="1">
      <alignment horizontal="right"/>
    </xf>
    <xf numFmtId="3" fontId="1" fillId="0" borderId="1" xfId="50" applyNumberFormat="1" applyFont="1" applyFill="1" applyBorder="1" applyAlignment="1">
      <alignment horizontal="right"/>
    </xf>
    <xf numFmtId="3" fontId="0" fillId="0" borderId="1" xfId="0" applyNumberFormat="1" applyBorder="1"/>
    <xf numFmtId="3" fontId="68" fillId="0" borderId="1" xfId="0" applyNumberFormat="1" applyFont="1" applyBorder="1"/>
    <xf numFmtId="3" fontId="68" fillId="2" borderId="1" xfId="0" applyNumberFormat="1" applyFont="1" applyFill="1" applyBorder="1"/>
    <xf numFmtId="0" fontId="0" fillId="2" borderId="0" xfId="0" applyFill="1"/>
    <xf numFmtId="3" fontId="68" fillId="2" borderId="0" xfId="0" applyNumberFormat="1" applyFont="1" applyFill="1"/>
    <xf numFmtId="0" fontId="51" fillId="2" borderId="1" xfId="0" applyFont="1" applyFill="1" applyBorder="1" applyAlignment="1">
      <alignment horizontal="center"/>
    </xf>
    <xf numFmtId="3" fontId="29" fillId="2" borderId="1" xfId="46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ill="1" applyBorder="1"/>
    <xf numFmtId="3" fontId="28" fillId="0" borderId="1" xfId="0" applyNumberFormat="1" applyFont="1" applyBorder="1"/>
    <xf numFmtId="0" fontId="2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/>
    <xf numFmtId="0" fontId="30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 applyAlignment="1"/>
    <xf numFmtId="0" fontId="27" fillId="2" borderId="2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top"/>
    </xf>
    <xf numFmtId="0" fontId="25" fillId="2" borderId="1" xfId="0" applyFont="1" applyFill="1" applyBorder="1" applyAlignment="1">
      <alignment vertical="top"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5" fillId="2" borderId="1" xfId="0" applyFont="1" applyFill="1" applyBorder="1"/>
    <xf numFmtId="0" fontId="26" fillId="2" borderId="1" xfId="0" applyFont="1" applyFill="1" applyBorder="1" applyAlignment="1">
      <alignment horizontal="right" vertical="center" wrapText="1" indent="2"/>
    </xf>
    <xf numFmtId="0" fontId="38" fillId="2" borderId="1" xfId="0" applyFont="1" applyFill="1" applyBorder="1" applyAlignment="1">
      <alignment horizontal="right" vertical="center" wrapText="1" indent="2"/>
    </xf>
    <xf numFmtId="0" fontId="53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wrapText="1"/>
    </xf>
    <xf numFmtId="0" fontId="29" fillId="2" borderId="5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5" fillId="2" borderId="1" xfId="0" applyFont="1" applyFill="1" applyBorder="1" applyAlignment="1">
      <alignment horizontal="right" vertical="center" wrapText="1" indent="2"/>
    </xf>
    <xf numFmtId="0" fontId="24" fillId="2" borderId="4" xfId="0" applyFont="1" applyFill="1" applyBorder="1" applyAlignment="1">
      <alignment vertical="top"/>
    </xf>
    <xf numFmtId="0" fontId="25" fillId="2" borderId="16" xfId="0" applyFont="1" applyFill="1" applyBorder="1" applyAlignment="1">
      <alignment vertical="top"/>
    </xf>
    <xf numFmtId="0" fontId="25" fillId="2" borderId="18" xfId="0" applyFont="1" applyFill="1" applyBorder="1" applyAlignment="1">
      <alignment vertical="top"/>
    </xf>
    <xf numFmtId="0" fontId="25" fillId="2" borderId="19" xfId="0" applyFont="1" applyFill="1" applyBorder="1" applyAlignment="1">
      <alignment vertical="top"/>
    </xf>
    <xf numFmtId="0" fontId="25" fillId="2" borderId="6" xfId="0" applyFont="1" applyFill="1" applyBorder="1" applyAlignment="1">
      <alignment vertical="top"/>
    </xf>
    <xf numFmtId="0" fontId="25" fillId="2" borderId="17" xfId="0" applyFont="1" applyFill="1" applyBorder="1" applyAlignment="1">
      <alignment vertical="top"/>
    </xf>
    <xf numFmtId="0" fontId="24" fillId="2" borderId="2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0" fontId="25" fillId="2" borderId="5" xfId="0" applyFont="1" applyFill="1" applyBorder="1"/>
    <xf numFmtId="0" fontId="25" fillId="2" borderId="3" xfId="0" applyFont="1" applyFill="1" applyBorder="1"/>
    <xf numFmtId="0" fontId="31" fillId="2" borderId="2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/>
    </xf>
    <xf numFmtId="0" fontId="50" fillId="0" borderId="1" xfId="0" applyFont="1" applyBorder="1" applyAlignment="1"/>
    <xf numFmtId="0" fontId="42" fillId="2" borderId="2" xfId="0" applyFont="1" applyFill="1" applyBorder="1" applyAlignment="1">
      <alignment horizontal="center" vertical="top"/>
    </xf>
    <xf numFmtId="0" fontId="42" fillId="2" borderId="5" xfId="0" applyFont="1" applyFill="1" applyBorder="1" applyAlignment="1">
      <alignment horizontal="center" vertical="top"/>
    </xf>
    <xf numFmtId="0" fontId="42" fillId="2" borderId="3" xfId="0" applyFont="1" applyFill="1" applyBorder="1" applyAlignment="1">
      <alignment horizontal="center" vertical="top"/>
    </xf>
    <xf numFmtId="0" fontId="41" fillId="2" borderId="2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 vertical="top"/>
    </xf>
    <xf numFmtId="0" fontId="41" fillId="2" borderId="5" xfId="0" applyFont="1" applyFill="1" applyBorder="1" applyAlignment="1">
      <alignment horizontal="center" vertical="top"/>
    </xf>
    <xf numFmtId="0" fontId="41" fillId="2" borderId="3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3" fontId="36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/>
    </xf>
    <xf numFmtId="0" fontId="51" fillId="0" borderId="1" xfId="0" applyFont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42" fillId="2" borderId="1" xfId="0" applyFont="1" applyFill="1" applyBorder="1" applyAlignment="1">
      <alignment horizontal="center" vertical="top"/>
    </xf>
    <xf numFmtId="0" fontId="4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6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47" fillId="0" borderId="1" xfId="0" applyFont="1" applyBorder="1" applyAlignment="1">
      <alignment horizontal="center"/>
    </xf>
    <xf numFmtId="0" fontId="2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/>
    <xf numFmtId="0" fontId="45" fillId="2" borderId="1" xfId="0" applyFont="1" applyFill="1" applyBorder="1" applyAlignment="1">
      <alignment horizontal="center"/>
    </xf>
    <xf numFmtId="0" fontId="29" fillId="2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0" fontId="59" fillId="2" borderId="1" xfId="0" applyFont="1" applyFill="1" applyBorder="1" applyAlignment="1"/>
    <xf numFmtId="0" fontId="53" fillId="2" borderId="1" xfId="0" applyFont="1" applyFill="1" applyBorder="1" applyAlignment="1">
      <alignment horizontal="center"/>
    </xf>
    <xf numFmtId="0" fontId="46" fillId="2" borderId="1" xfId="0" applyFont="1" applyFill="1" applyBorder="1"/>
    <xf numFmtId="49" fontId="26" fillId="2" borderId="2" xfId="0" applyNumberFormat="1" applyFont="1" applyFill="1" applyBorder="1" applyAlignment="1">
      <alignment horizontal="center"/>
    </xf>
    <xf numFmtId="49" fontId="26" fillId="2" borderId="3" xfId="0" applyNumberFormat="1" applyFont="1" applyFill="1" applyBorder="1" applyAlignment="1">
      <alignment horizontal="center"/>
    </xf>
    <xf numFmtId="0" fontId="24" fillId="0" borderId="4" xfId="0" applyFont="1" applyBorder="1" applyAlignment="1"/>
    <xf numFmtId="0" fontId="25" fillId="0" borderId="16" xfId="0" applyFont="1" applyBorder="1" applyAlignment="1"/>
    <xf numFmtId="0" fontId="25" fillId="0" borderId="6" xfId="0" applyFont="1" applyBorder="1" applyAlignment="1"/>
    <xf numFmtId="0" fontId="25" fillId="0" borderId="17" xfId="0" applyFont="1" applyBorder="1" applyAlignment="1"/>
    <xf numFmtId="0" fontId="29" fillId="0" borderId="5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/>
    <xf numFmtId="0" fontId="25" fillId="0" borderId="3" xfId="0" applyFont="1" applyBorder="1" applyAlignment="1"/>
    <xf numFmtId="0" fontId="26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wrapText="1"/>
    </xf>
    <xf numFmtId="0" fontId="63" fillId="2" borderId="1" xfId="0" applyFont="1" applyFill="1" applyBorder="1" applyAlignment="1">
      <alignment wrapText="1"/>
    </xf>
    <xf numFmtId="0" fontId="64" fillId="2" borderId="1" xfId="0" applyFont="1" applyFill="1" applyBorder="1" applyAlignment="1">
      <alignment horizontal="center"/>
    </xf>
    <xf numFmtId="0" fontId="64" fillId="2" borderId="1" xfId="0" applyFont="1" applyFill="1" applyBorder="1"/>
    <xf numFmtId="0" fontId="63" fillId="2" borderId="1" xfId="0" applyFont="1" applyFill="1" applyBorder="1"/>
    <xf numFmtId="0" fontId="63" fillId="0" borderId="1" xfId="0" applyFont="1" applyBorder="1"/>
    <xf numFmtId="0" fontId="63" fillId="2" borderId="1" xfId="0" applyFont="1" applyFill="1" applyBorder="1" applyAlignment="1">
      <alignment horizontal="center"/>
    </xf>
    <xf numFmtId="0" fontId="63" fillId="2" borderId="1" xfId="0" applyFont="1" applyFill="1" applyBorder="1" applyAlignment="1">
      <alignment horizontal="right" vertical="center"/>
    </xf>
    <xf numFmtId="0" fontId="63" fillId="2" borderId="1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3" xfId="0" applyBorder="1" applyAlignment="1"/>
    <xf numFmtId="0" fontId="66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/>
    </xf>
  </cellXfs>
  <cellStyles count="5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2" xr:uid="{00000000-0005-0000-0000-00001C000000}"/>
    <cellStyle name="Comma 3" xfId="44" xr:uid="{00000000-0005-0000-0000-00001D000000}"/>
    <cellStyle name="Comma 4" xfId="45" xr:uid="{00000000-0005-0000-0000-00001E000000}"/>
    <cellStyle name="Currency" xfId="46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9000000}"/>
    <cellStyle name="Normal 3" xfId="47" xr:uid="{4C13F5A5-0DA3-4302-9C61-7F43490ACA1A}"/>
    <cellStyle name="Normal 5" xfId="48" xr:uid="{3980DF0F-8866-4C47-B427-CA7765600F41}"/>
    <cellStyle name="Normal_Exp_SITC1_Cty" xfId="49" xr:uid="{BF32BEAD-8566-4C5A-A1D4-E5484C2E6719}"/>
    <cellStyle name="Note 2" xfId="43" xr:uid="{00000000-0005-0000-0000-00002B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3B21-9285-4BCC-B8AA-AA377C828D16}">
  <sheetPr>
    <tabColor rgb="FF00B0F0"/>
  </sheetPr>
  <dimension ref="A1:Z56"/>
  <sheetViews>
    <sheetView zoomScale="114" zoomScaleNormal="114" workbookViewId="0">
      <pane xSplit="2" ySplit="5" topLeftCell="Q42" activePane="bottomRight" state="frozen"/>
      <selection pane="topRight" activeCell="C1" sqref="C1"/>
      <selection pane="bottomLeft" activeCell="A6" sqref="A6"/>
      <selection pane="bottomRight" activeCell="Z39" sqref="Z39"/>
    </sheetView>
  </sheetViews>
  <sheetFormatPr defaultColWidth="8.90625" defaultRowHeight="14.5"/>
  <cols>
    <col min="1" max="1" width="7.6328125" style="139" customWidth="1"/>
    <col min="2" max="2" width="14.36328125" style="139" customWidth="1"/>
    <col min="3" max="3" width="10.81640625" style="139" bestFit="1" customWidth="1"/>
    <col min="4" max="4" width="9.6328125" style="139" bestFit="1" customWidth="1"/>
    <col min="5" max="5" width="8.90625" style="139"/>
    <col min="6" max="6" width="10.453125" style="139" customWidth="1"/>
    <col min="7" max="8" width="9.36328125" style="139" bestFit="1" customWidth="1"/>
    <col min="9" max="9" width="8.6328125" style="139" customWidth="1"/>
    <col min="10" max="10" width="10.1796875" style="139" customWidth="1"/>
    <col min="11" max="12" width="8.90625" style="139"/>
    <col min="13" max="13" width="8.90625" style="139" bestFit="1" customWidth="1"/>
    <col min="14" max="14" width="9.90625" style="139" customWidth="1"/>
    <col min="15" max="15" width="8.90625" style="139"/>
    <col min="16" max="16" width="11.453125" style="139" customWidth="1"/>
    <col min="17" max="17" width="9" style="139" customWidth="1"/>
    <col min="18" max="18" width="13.81640625" style="139" customWidth="1"/>
    <col min="19" max="19" width="11.453125" style="139" customWidth="1"/>
    <col min="20" max="20" width="13.453125" style="139" customWidth="1"/>
    <col min="21" max="21" width="11.36328125" style="139" customWidth="1"/>
    <col min="22" max="22" width="9.81640625" style="139" customWidth="1"/>
    <col min="23" max="24" width="8.90625" style="139"/>
    <col min="25" max="25" width="10.90625" style="151" bestFit="1" customWidth="1"/>
    <col min="26" max="26" width="11.54296875" style="71" bestFit="1" customWidth="1"/>
    <col min="27" max="16384" width="8.90625" style="139"/>
  </cols>
  <sheetData>
    <row r="1" spans="1:26" s="3" customFormat="1" ht="18.5">
      <c r="A1" s="218" t="s">
        <v>144</v>
      </c>
      <c r="B1" s="219"/>
      <c r="C1" s="220" t="s">
        <v>143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47"/>
    </row>
    <row r="2" spans="1:26" s="3" customFormat="1" ht="15.5">
      <c r="A2" s="219"/>
      <c r="B2" s="219"/>
      <c r="C2" s="222" t="s">
        <v>72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47"/>
    </row>
    <row r="3" spans="1:26" s="6" customFormat="1" ht="15.75" customHeight="1">
      <c r="A3" s="224" t="s">
        <v>83</v>
      </c>
      <c r="B3" s="225"/>
      <c r="C3" s="6" t="s">
        <v>1</v>
      </c>
      <c r="D3" s="6" t="s">
        <v>39</v>
      </c>
      <c r="E3" s="6" t="s">
        <v>2</v>
      </c>
      <c r="F3" s="6" t="s">
        <v>40</v>
      </c>
      <c r="G3" s="6" t="s">
        <v>5</v>
      </c>
      <c r="H3" s="6" t="s">
        <v>6</v>
      </c>
      <c r="I3" s="6" t="s">
        <v>41</v>
      </c>
      <c r="J3" s="6" t="s">
        <v>8</v>
      </c>
      <c r="K3" s="6" t="s">
        <v>42</v>
      </c>
      <c r="L3" s="6" t="s">
        <v>10</v>
      </c>
      <c r="M3" s="6" t="s">
        <v>11</v>
      </c>
      <c r="N3" s="6" t="s">
        <v>43</v>
      </c>
      <c r="O3" s="6" t="s">
        <v>44</v>
      </c>
      <c r="P3" s="6" t="s">
        <v>12</v>
      </c>
      <c r="Q3" s="6" t="s">
        <v>14</v>
      </c>
      <c r="R3" s="6" t="s">
        <v>45</v>
      </c>
      <c r="S3" s="6" t="s">
        <v>46</v>
      </c>
      <c r="T3" s="6" t="s">
        <v>15</v>
      </c>
      <c r="U3" s="9" t="s">
        <v>13</v>
      </c>
      <c r="V3" s="6" t="s">
        <v>47</v>
      </c>
      <c r="W3" s="6" t="s">
        <v>48</v>
      </c>
      <c r="X3" s="10" t="s">
        <v>16</v>
      </c>
      <c r="Z3" s="106"/>
    </row>
    <row r="4" spans="1:26" s="13" customFormat="1" ht="66.650000000000006" customHeight="1">
      <c r="A4" s="225"/>
      <c r="B4" s="225"/>
      <c r="C4" s="11" t="s">
        <v>49</v>
      </c>
      <c r="D4" s="11" t="s">
        <v>50</v>
      </c>
      <c r="E4" s="11" t="s">
        <v>51</v>
      </c>
      <c r="F4" s="11" t="s">
        <v>3</v>
      </c>
      <c r="G4" s="11" t="s">
        <v>52</v>
      </c>
      <c r="H4" s="11" t="s">
        <v>7</v>
      </c>
      <c r="I4" s="11" t="s">
        <v>53</v>
      </c>
      <c r="J4" s="11" t="s">
        <v>9</v>
      </c>
      <c r="K4" s="11" t="s">
        <v>4</v>
      </c>
      <c r="L4" s="11" t="s">
        <v>54</v>
      </c>
      <c r="M4" s="11" t="s">
        <v>55</v>
      </c>
      <c r="N4" s="11" t="s">
        <v>56</v>
      </c>
      <c r="O4" s="11" t="s">
        <v>57</v>
      </c>
      <c r="P4" s="11" t="s">
        <v>58</v>
      </c>
      <c r="Q4" s="11" t="s">
        <v>59</v>
      </c>
      <c r="R4" s="11" t="s">
        <v>60</v>
      </c>
      <c r="S4" s="11" t="s">
        <v>61</v>
      </c>
      <c r="T4" s="11" t="s">
        <v>62</v>
      </c>
      <c r="U4" s="12" t="s">
        <v>63</v>
      </c>
      <c r="V4" s="11" t="s">
        <v>64</v>
      </c>
      <c r="W4" s="11" t="s">
        <v>65</v>
      </c>
      <c r="X4" s="5" t="s">
        <v>66</v>
      </c>
      <c r="Y4" s="10" t="s">
        <v>0</v>
      </c>
      <c r="Z4" s="107"/>
    </row>
    <row r="5" spans="1:26" s="108" customFormat="1" ht="21" customHeight="1">
      <c r="A5" s="226" t="s">
        <v>217</v>
      </c>
      <c r="B5" s="227"/>
      <c r="C5" s="108" t="s">
        <v>17</v>
      </c>
      <c r="D5" s="108" t="s">
        <v>18</v>
      </c>
      <c r="E5" s="108" t="s">
        <v>19</v>
      </c>
      <c r="F5" s="108" t="s">
        <v>20</v>
      </c>
      <c r="G5" s="108" t="s">
        <v>21</v>
      </c>
      <c r="H5" s="108" t="s">
        <v>22</v>
      </c>
      <c r="I5" s="108" t="s">
        <v>23</v>
      </c>
      <c r="J5" s="108" t="s">
        <v>24</v>
      </c>
      <c r="K5" s="108" t="s">
        <v>25</v>
      </c>
      <c r="L5" s="108" t="s">
        <v>26</v>
      </c>
      <c r="M5" s="108" t="s">
        <v>27</v>
      </c>
      <c r="N5" s="108" t="s">
        <v>28</v>
      </c>
      <c r="O5" s="108" t="s">
        <v>29</v>
      </c>
      <c r="P5" s="108" t="s">
        <v>30</v>
      </c>
      <c r="Q5" s="108" t="s">
        <v>31</v>
      </c>
      <c r="R5" s="108" t="s">
        <v>32</v>
      </c>
      <c r="S5" s="108" t="s">
        <v>33</v>
      </c>
      <c r="T5" s="108" t="s">
        <v>34</v>
      </c>
      <c r="U5" s="108" t="s">
        <v>35</v>
      </c>
      <c r="V5" s="108" t="s">
        <v>36</v>
      </c>
      <c r="W5" s="108" t="s">
        <v>37</v>
      </c>
      <c r="X5" s="108" t="s">
        <v>38</v>
      </c>
      <c r="Y5" s="113"/>
      <c r="Z5" s="109"/>
    </row>
    <row r="6" spans="1:26" s="108" customFormat="1" ht="14.4" customHeight="1">
      <c r="A6" s="205">
        <v>2007</v>
      </c>
      <c r="B6" s="111" t="s">
        <v>139</v>
      </c>
      <c r="C6" s="48">
        <v>4753807.9300000016</v>
      </c>
      <c r="D6" s="48">
        <v>2601972.5500000003</v>
      </c>
      <c r="E6" s="48">
        <v>129828.87</v>
      </c>
      <c r="F6" s="110">
        <v>8288468.9800000004</v>
      </c>
      <c r="G6" s="48">
        <v>1234722.45</v>
      </c>
      <c r="H6" s="48">
        <v>3553262.7199999997</v>
      </c>
      <c r="I6" s="48">
        <v>623062.6</v>
      </c>
      <c r="J6" s="110">
        <v>6924952.9900000002</v>
      </c>
      <c r="K6" s="112">
        <v>804548.49000000011</v>
      </c>
      <c r="L6" s="48">
        <v>686237.42000000016</v>
      </c>
      <c r="M6" s="110">
        <v>4129086.52</v>
      </c>
      <c r="N6" s="110">
        <v>871004.59000000008</v>
      </c>
      <c r="O6" s="48">
        <v>228546.77</v>
      </c>
      <c r="P6" s="48">
        <v>1053626.33</v>
      </c>
      <c r="Q6" s="48">
        <v>1706393.37</v>
      </c>
      <c r="R6" s="48">
        <v>783075.19</v>
      </c>
      <c r="S6" s="110">
        <v>15895261.280000001</v>
      </c>
      <c r="T6" s="48">
        <v>1890580.7200000002</v>
      </c>
      <c r="U6" s="126" t="s">
        <v>88</v>
      </c>
      <c r="V6" s="110">
        <v>869913.24000000011</v>
      </c>
      <c r="W6" s="108" t="s">
        <v>88</v>
      </c>
      <c r="X6" s="108" t="s">
        <v>88</v>
      </c>
      <c r="Y6" s="128">
        <f>SUM(C6:X6)</f>
        <v>57028353.010000005</v>
      </c>
      <c r="Z6" s="109"/>
    </row>
    <row r="7" spans="1:26" s="127" customFormat="1" ht="13">
      <c r="A7" s="206"/>
      <c r="B7" s="111" t="s">
        <v>140</v>
      </c>
      <c r="C7" s="48">
        <v>5725430.7600000007</v>
      </c>
      <c r="D7" s="48">
        <v>2509167.8600000003</v>
      </c>
      <c r="E7" s="48">
        <v>215638.64</v>
      </c>
      <c r="F7" s="110">
        <v>12544312.469999999</v>
      </c>
      <c r="G7" s="48">
        <v>606591.99</v>
      </c>
      <c r="H7" s="48">
        <v>4853538</v>
      </c>
      <c r="I7" s="48">
        <v>872124.43</v>
      </c>
      <c r="J7" s="110">
        <v>3315749.14</v>
      </c>
      <c r="K7" s="112">
        <v>689093.95</v>
      </c>
      <c r="L7" s="48">
        <v>889411.51</v>
      </c>
      <c r="M7" s="110">
        <v>2835519.7</v>
      </c>
      <c r="N7" s="110">
        <v>1112519.1199999996</v>
      </c>
      <c r="O7" s="48">
        <v>118649.54000000001</v>
      </c>
      <c r="P7" s="48">
        <v>379492.31</v>
      </c>
      <c r="Q7" s="48">
        <v>2014286.91</v>
      </c>
      <c r="R7" s="48">
        <v>1480345.2</v>
      </c>
      <c r="S7" s="110">
        <v>14493544.109999999</v>
      </c>
      <c r="T7" s="48">
        <v>1061789.97</v>
      </c>
      <c r="U7" s="126" t="s">
        <v>88</v>
      </c>
      <c r="V7" s="110">
        <v>1284611.4599999997</v>
      </c>
      <c r="W7" s="108" t="s">
        <v>88</v>
      </c>
      <c r="X7" s="108" t="s">
        <v>88</v>
      </c>
      <c r="Y7" s="128">
        <f t="shared" ref="Y7:Y46" si="0">SUM(C7:X7)</f>
        <v>57001817.07</v>
      </c>
      <c r="Z7" s="109"/>
    </row>
    <row r="8" spans="1:26" s="127" customFormat="1" ht="13">
      <c r="A8" s="206"/>
      <c r="B8" s="111" t="s">
        <v>141</v>
      </c>
      <c r="C8" s="48">
        <v>5916219.3600000003</v>
      </c>
      <c r="D8" s="48">
        <v>2103894.6399999997</v>
      </c>
      <c r="E8" s="48">
        <v>258274.38</v>
      </c>
      <c r="F8" s="110">
        <v>12103286.73</v>
      </c>
      <c r="G8" s="48">
        <v>603143.76</v>
      </c>
      <c r="H8" s="48">
        <v>4902630.03</v>
      </c>
      <c r="I8" s="48">
        <v>1291429.7300000002</v>
      </c>
      <c r="J8" s="110">
        <v>4215231.43</v>
      </c>
      <c r="K8" s="112">
        <v>827054.95</v>
      </c>
      <c r="L8" s="48">
        <v>714365.39000000013</v>
      </c>
      <c r="M8" s="110">
        <v>3739635.9099999992</v>
      </c>
      <c r="N8" s="110">
        <v>1464653.43</v>
      </c>
      <c r="O8" s="48">
        <v>148516.6</v>
      </c>
      <c r="P8" s="48">
        <v>254040.58000000002</v>
      </c>
      <c r="Q8" s="48">
        <v>2062709.4999999998</v>
      </c>
      <c r="R8" s="48">
        <v>1561818.2899999996</v>
      </c>
      <c r="S8" s="110">
        <v>12572386.23</v>
      </c>
      <c r="T8" s="48">
        <v>742908.1</v>
      </c>
      <c r="U8" s="126" t="s">
        <v>88</v>
      </c>
      <c r="V8" s="110">
        <v>876061.6</v>
      </c>
      <c r="W8" s="108" t="s">
        <v>88</v>
      </c>
      <c r="X8" s="108" t="s">
        <v>88</v>
      </c>
      <c r="Y8" s="128">
        <f t="shared" si="0"/>
        <v>56358260.640000001</v>
      </c>
      <c r="Z8" s="109"/>
    </row>
    <row r="9" spans="1:26" s="127" customFormat="1" ht="13">
      <c r="A9" s="206"/>
      <c r="B9" s="111" t="s">
        <v>142</v>
      </c>
      <c r="C9" s="48">
        <v>4952991.3800000008</v>
      </c>
      <c r="D9" s="48">
        <v>2396675.0400000005</v>
      </c>
      <c r="E9" s="48">
        <v>155644.67000000001</v>
      </c>
      <c r="F9" s="110">
        <v>9430974.6399999987</v>
      </c>
      <c r="G9" s="48">
        <v>471976.92</v>
      </c>
      <c r="H9" s="48">
        <v>5153177.0000000009</v>
      </c>
      <c r="I9" s="48">
        <v>542214.78999999992</v>
      </c>
      <c r="J9" s="110">
        <v>7740180.4100000001</v>
      </c>
      <c r="K9" s="112">
        <v>462139.45</v>
      </c>
      <c r="L9" s="48">
        <v>599124.75999999989</v>
      </c>
      <c r="M9" s="110">
        <v>4389896.9800000004</v>
      </c>
      <c r="N9" s="110">
        <v>1283586.94</v>
      </c>
      <c r="O9" s="48">
        <v>194429.98</v>
      </c>
      <c r="P9" s="48">
        <v>2060271.5000000002</v>
      </c>
      <c r="Q9" s="48">
        <v>1706352.0300000005</v>
      </c>
      <c r="R9" s="48">
        <v>1751230.1399999997</v>
      </c>
      <c r="S9" s="110">
        <v>11255049.540000001</v>
      </c>
      <c r="T9" s="48">
        <v>2672397.2900000005</v>
      </c>
      <c r="U9" s="126" t="s">
        <v>88</v>
      </c>
      <c r="V9" s="110">
        <v>1572704.43</v>
      </c>
      <c r="W9" s="108" t="s">
        <v>88</v>
      </c>
      <c r="X9" s="108" t="s">
        <v>88</v>
      </c>
      <c r="Y9" s="128">
        <f t="shared" si="0"/>
        <v>58791017.890000001</v>
      </c>
      <c r="Z9" s="109"/>
    </row>
    <row r="10" spans="1:26" s="127" customFormat="1" ht="13">
      <c r="A10" s="207">
        <v>2008</v>
      </c>
      <c r="B10" s="111" t="s">
        <v>167</v>
      </c>
      <c r="C10" s="147">
        <v>6642093.1399999997</v>
      </c>
      <c r="D10" s="110">
        <v>2692536.1</v>
      </c>
      <c r="E10" s="110">
        <v>370157.96</v>
      </c>
      <c r="F10" s="110">
        <v>13438873.130000001</v>
      </c>
      <c r="G10" s="147">
        <v>878527.4</v>
      </c>
      <c r="H10" s="110">
        <v>4038891.68</v>
      </c>
      <c r="I10" s="147">
        <v>717406.71</v>
      </c>
      <c r="J10" s="110">
        <v>2094414.1600000001</v>
      </c>
      <c r="K10" s="110">
        <v>485929.32</v>
      </c>
      <c r="L10" s="147">
        <v>695300.99</v>
      </c>
      <c r="M10" s="110">
        <v>2587831.12</v>
      </c>
      <c r="N10" s="110">
        <v>1704518.79</v>
      </c>
      <c r="O10" s="147">
        <v>264570.58</v>
      </c>
      <c r="P10" s="147">
        <v>416192.24</v>
      </c>
      <c r="Q10" s="110">
        <v>1779063.75</v>
      </c>
      <c r="R10" s="110">
        <v>1596362.8000000003</v>
      </c>
      <c r="S10" s="110">
        <v>21303727.640000001</v>
      </c>
      <c r="T10" s="147">
        <v>1208165.01</v>
      </c>
      <c r="U10" s="126" t="s">
        <v>88</v>
      </c>
      <c r="V10" s="110">
        <v>1422143.7199999997</v>
      </c>
      <c r="W10" s="108" t="s">
        <v>88</v>
      </c>
      <c r="X10" s="108" t="s">
        <v>88</v>
      </c>
      <c r="Y10" s="128">
        <f t="shared" si="0"/>
        <v>64336706.239999995</v>
      </c>
      <c r="Z10" s="109"/>
    </row>
    <row r="11" spans="1:26" s="127" customFormat="1" ht="13">
      <c r="A11" s="207"/>
      <c r="B11" s="111" t="s">
        <v>168</v>
      </c>
      <c r="C11" s="147">
        <v>4987994.62</v>
      </c>
      <c r="D11" s="110">
        <v>2032664.4399999997</v>
      </c>
      <c r="E11" s="110">
        <v>252508.40000000002</v>
      </c>
      <c r="F11" s="110">
        <v>9333618.9000000022</v>
      </c>
      <c r="G11" s="147">
        <v>844706.53</v>
      </c>
      <c r="H11" s="110">
        <v>3995897.27</v>
      </c>
      <c r="I11" s="147">
        <v>1123872.4099999999</v>
      </c>
      <c r="J11" s="110">
        <v>6451058.4400000004</v>
      </c>
      <c r="K11" s="110">
        <v>350766.51</v>
      </c>
      <c r="L11" s="147">
        <v>1197491.4700000002</v>
      </c>
      <c r="M11" s="110">
        <v>3958224.53</v>
      </c>
      <c r="N11" s="110">
        <v>1613693.2199999997</v>
      </c>
      <c r="O11" s="147">
        <v>351378.95</v>
      </c>
      <c r="P11" s="147">
        <v>1552641.73</v>
      </c>
      <c r="Q11" s="110">
        <v>1235793.04</v>
      </c>
      <c r="R11" s="110">
        <v>2274958.2799999998</v>
      </c>
      <c r="S11" s="110">
        <v>3189902.34</v>
      </c>
      <c r="T11" s="147">
        <v>2626340.0499999998</v>
      </c>
      <c r="U11" s="126" t="s">
        <v>88</v>
      </c>
      <c r="V11" s="110">
        <v>1882165.21</v>
      </c>
      <c r="W11" s="108" t="s">
        <v>88</v>
      </c>
      <c r="X11" s="108" t="s">
        <v>88</v>
      </c>
      <c r="Y11" s="128">
        <f t="shared" si="0"/>
        <v>49255676.339999996</v>
      </c>
      <c r="Z11" s="109"/>
    </row>
    <row r="12" spans="1:26" s="127" customFormat="1" ht="13">
      <c r="A12" s="207"/>
      <c r="B12" s="111" t="s">
        <v>169</v>
      </c>
      <c r="C12" s="147">
        <v>4718773.8500000006</v>
      </c>
      <c r="D12" s="110">
        <v>2601847.8100000005</v>
      </c>
      <c r="E12" s="110">
        <v>126303.4</v>
      </c>
      <c r="F12" s="110">
        <v>9211496.7899999991</v>
      </c>
      <c r="G12" s="147">
        <v>1705004.41</v>
      </c>
      <c r="H12" s="110">
        <v>3262453.33</v>
      </c>
      <c r="I12" s="147">
        <v>443174.19</v>
      </c>
      <c r="J12" s="110">
        <v>4632023.96</v>
      </c>
      <c r="K12" s="110">
        <v>644941.49</v>
      </c>
      <c r="L12" s="147">
        <v>604936.76</v>
      </c>
      <c r="M12" s="110">
        <v>2641216.13</v>
      </c>
      <c r="N12" s="110">
        <v>1165694.74</v>
      </c>
      <c r="O12" s="147">
        <v>689850.89</v>
      </c>
      <c r="P12" s="147">
        <v>920838.61</v>
      </c>
      <c r="Q12" s="110">
        <v>1621123.5500000003</v>
      </c>
      <c r="R12" s="110">
        <v>1277142.8500000001</v>
      </c>
      <c r="S12" s="110">
        <v>19247941.27</v>
      </c>
      <c r="T12" s="147">
        <v>997119.6</v>
      </c>
      <c r="U12" s="126" t="s">
        <v>88</v>
      </c>
      <c r="V12" s="110">
        <v>1642553.0199999996</v>
      </c>
      <c r="W12" s="108" t="s">
        <v>88</v>
      </c>
      <c r="X12" s="108" t="s">
        <v>88</v>
      </c>
      <c r="Y12" s="128">
        <f t="shared" si="0"/>
        <v>58154436.650000006</v>
      </c>
      <c r="Z12" s="109"/>
    </row>
    <row r="13" spans="1:26" s="127" customFormat="1" ht="13">
      <c r="A13" s="205">
        <v>2009</v>
      </c>
      <c r="B13" s="111" t="s">
        <v>171</v>
      </c>
      <c r="C13" s="147">
        <v>3627531.2199999997</v>
      </c>
      <c r="D13" s="147">
        <v>2306863.7500000005</v>
      </c>
      <c r="E13" s="147">
        <v>168885.18</v>
      </c>
      <c r="F13" s="147">
        <v>9649595.5899999999</v>
      </c>
      <c r="G13" s="147">
        <v>895256.33</v>
      </c>
      <c r="H13" s="110">
        <v>4571514.21</v>
      </c>
      <c r="I13" s="110">
        <v>318536.15000000002</v>
      </c>
      <c r="J13" s="110">
        <v>8183440.5600000005</v>
      </c>
      <c r="K13" s="110">
        <v>555326.5</v>
      </c>
      <c r="L13" s="147">
        <v>807203.9</v>
      </c>
      <c r="M13" s="110">
        <v>2860865.5700000008</v>
      </c>
      <c r="N13" s="110">
        <v>1063327.8999999999</v>
      </c>
      <c r="O13" s="147">
        <v>160249.17000000001</v>
      </c>
      <c r="P13" s="147">
        <v>1104746.21</v>
      </c>
      <c r="Q13" s="110">
        <v>1529761.4400000002</v>
      </c>
      <c r="R13" s="110">
        <v>1475265.31</v>
      </c>
      <c r="S13" s="110">
        <v>15027009.039999999</v>
      </c>
      <c r="T13" s="147">
        <v>2093403.9800000002</v>
      </c>
      <c r="U13" s="148">
        <v>0</v>
      </c>
      <c r="V13" s="110">
        <v>988059.18000000017</v>
      </c>
      <c r="W13" s="108" t="s">
        <v>88</v>
      </c>
      <c r="X13" s="108" t="s">
        <v>88</v>
      </c>
      <c r="Y13" s="128">
        <f t="shared" si="0"/>
        <v>57386841.189999998</v>
      </c>
      <c r="Z13" s="109"/>
    </row>
    <row r="14" spans="1:26" s="127" customFormat="1" ht="13">
      <c r="A14" s="206"/>
      <c r="B14" s="111" t="s">
        <v>172</v>
      </c>
      <c r="C14" s="147">
        <v>5532694.1400000006</v>
      </c>
      <c r="D14" s="147">
        <v>3019185.5899999994</v>
      </c>
      <c r="E14" s="147">
        <v>327489.37</v>
      </c>
      <c r="F14" s="147">
        <v>13066549.15</v>
      </c>
      <c r="G14" s="147">
        <v>979256.91</v>
      </c>
      <c r="H14" s="110">
        <v>3063641.8200000003</v>
      </c>
      <c r="I14" s="110">
        <v>716933.67999999993</v>
      </c>
      <c r="J14" s="110">
        <v>3975708.0500000003</v>
      </c>
      <c r="K14" s="110">
        <v>520371.45</v>
      </c>
      <c r="L14" s="147">
        <v>1203875.3299999998</v>
      </c>
      <c r="M14" s="110">
        <v>3917753</v>
      </c>
      <c r="N14" s="110">
        <v>1426904.99</v>
      </c>
      <c r="O14" s="147">
        <v>240230.01</v>
      </c>
      <c r="P14" s="147">
        <v>235612.39</v>
      </c>
      <c r="Q14" s="110">
        <v>1330796.57</v>
      </c>
      <c r="R14" s="110">
        <v>1245038.1000000001</v>
      </c>
      <c r="S14" s="110">
        <v>9576920.4199999999</v>
      </c>
      <c r="T14" s="147">
        <v>171784.84</v>
      </c>
      <c r="U14" s="148">
        <v>0</v>
      </c>
      <c r="V14" s="110">
        <v>974321.36</v>
      </c>
      <c r="W14" s="108" t="s">
        <v>88</v>
      </c>
      <c r="X14" s="108" t="s">
        <v>88</v>
      </c>
      <c r="Y14" s="128">
        <f t="shared" si="0"/>
        <v>51525067.170000002</v>
      </c>
      <c r="Z14" s="109"/>
    </row>
    <row r="15" spans="1:26" s="127" customFormat="1" ht="13">
      <c r="A15" s="206"/>
      <c r="B15" s="111" t="s">
        <v>173</v>
      </c>
      <c r="C15" s="147">
        <v>6329168.4800000004</v>
      </c>
      <c r="D15" s="147">
        <v>3750906.68</v>
      </c>
      <c r="E15" s="147">
        <v>212491.55000000002</v>
      </c>
      <c r="F15" s="147">
        <v>13860120.209999999</v>
      </c>
      <c r="G15" s="147">
        <v>1136296.3700000001</v>
      </c>
      <c r="H15" s="110">
        <v>2720321.71</v>
      </c>
      <c r="I15" s="110">
        <v>1092716.06</v>
      </c>
      <c r="J15" s="110">
        <v>5187238.1399999997</v>
      </c>
      <c r="K15" s="110">
        <v>851033.15</v>
      </c>
      <c r="L15" s="147">
        <v>1057661.45</v>
      </c>
      <c r="M15" s="110">
        <v>3585587.59</v>
      </c>
      <c r="N15" s="110">
        <v>1291191.6499999999</v>
      </c>
      <c r="O15" s="147">
        <v>230114.33000000002</v>
      </c>
      <c r="P15" s="147">
        <v>798685.49</v>
      </c>
      <c r="Q15" s="110">
        <v>2721696.09</v>
      </c>
      <c r="R15" s="110">
        <v>2076783.6800000002</v>
      </c>
      <c r="S15" s="110">
        <v>11099038</v>
      </c>
      <c r="T15" s="147">
        <v>1550644.2299999997</v>
      </c>
      <c r="U15" s="148">
        <v>0</v>
      </c>
      <c r="V15" s="110">
        <v>2543580.9499999997</v>
      </c>
      <c r="W15" s="108" t="s">
        <v>88</v>
      </c>
      <c r="X15" s="108" t="s">
        <v>88</v>
      </c>
      <c r="Y15" s="128">
        <f t="shared" si="0"/>
        <v>62095275.810000002</v>
      </c>
      <c r="Z15" s="109"/>
    </row>
    <row r="16" spans="1:26" s="127" customFormat="1" ht="13">
      <c r="A16" s="206"/>
      <c r="B16" s="111" t="s">
        <v>174</v>
      </c>
      <c r="C16" s="147">
        <v>5589064.4400000004</v>
      </c>
      <c r="D16" s="147">
        <v>3249168.3199999994</v>
      </c>
      <c r="E16" s="147">
        <v>205768.91</v>
      </c>
      <c r="F16" s="147">
        <v>11687002.539999999</v>
      </c>
      <c r="G16" s="147">
        <v>931264.7</v>
      </c>
      <c r="H16" s="110">
        <v>4698803.63</v>
      </c>
      <c r="I16" s="110">
        <v>777600.32000000007</v>
      </c>
      <c r="J16" s="110">
        <v>4196387.6500000004</v>
      </c>
      <c r="K16" s="110">
        <v>702946.91</v>
      </c>
      <c r="L16" s="147">
        <v>1350441.76</v>
      </c>
      <c r="M16" s="110">
        <v>3652005</v>
      </c>
      <c r="N16" s="110">
        <v>850437.42</v>
      </c>
      <c r="O16" s="147">
        <v>235611.91</v>
      </c>
      <c r="P16" s="147">
        <v>555456.56000000006</v>
      </c>
      <c r="Q16" s="110">
        <v>1549312.35</v>
      </c>
      <c r="R16" s="110">
        <v>2268409.35</v>
      </c>
      <c r="S16" s="110">
        <v>10837706.050000001</v>
      </c>
      <c r="T16" s="147">
        <v>1742135.27</v>
      </c>
      <c r="U16" s="148">
        <v>0</v>
      </c>
      <c r="V16" s="110">
        <v>1345975.2099999997</v>
      </c>
      <c r="W16" s="108" t="s">
        <v>88</v>
      </c>
      <c r="X16" s="108" t="s">
        <v>88</v>
      </c>
      <c r="Y16" s="128">
        <f t="shared" si="0"/>
        <v>56425498.300000012</v>
      </c>
      <c r="Z16" s="109"/>
    </row>
    <row r="17" spans="1:26" s="127" customFormat="1" ht="13">
      <c r="A17" s="207">
        <v>2010</v>
      </c>
      <c r="B17" s="111" t="s">
        <v>140</v>
      </c>
      <c r="C17" s="147">
        <v>6991114.580000001</v>
      </c>
      <c r="D17" s="147">
        <v>3880722.0500000007</v>
      </c>
      <c r="E17" s="147">
        <v>268081.40000000002</v>
      </c>
      <c r="F17" s="147">
        <v>15328233.619999997</v>
      </c>
      <c r="G17" s="147">
        <v>1339219.3299999998</v>
      </c>
      <c r="H17" s="110">
        <v>4183086.7700000005</v>
      </c>
      <c r="I17" s="110">
        <v>1310460.58</v>
      </c>
      <c r="J17" s="110">
        <v>3744476.5900000003</v>
      </c>
      <c r="K17" s="110">
        <v>898900.46</v>
      </c>
      <c r="L17" s="147">
        <v>1009592.98</v>
      </c>
      <c r="M17" s="110">
        <v>3408027</v>
      </c>
      <c r="N17" s="110">
        <v>1125766.45</v>
      </c>
      <c r="O17" s="147">
        <v>356421.51</v>
      </c>
      <c r="P17" s="147">
        <v>793202.77</v>
      </c>
      <c r="Q17" s="110">
        <v>2009378.58</v>
      </c>
      <c r="R17" s="110">
        <v>1928355.1500000001</v>
      </c>
      <c r="S17" s="110">
        <v>11206913.48</v>
      </c>
      <c r="T17" s="147">
        <v>1007034.64</v>
      </c>
      <c r="U17" s="110">
        <v>0</v>
      </c>
      <c r="V17" s="110">
        <v>1278298.6800000002</v>
      </c>
      <c r="W17" s="108" t="s">
        <v>88</v>
      </c>
      <c r="X17" s="108" t="s">
        <v>88</v>
      </c>
      <c r="Y17" s="128">
        <f t="shared" si="0"/>
        <v>62067286.619999997</v>
      </c>
      <c r="Z17" s="109"/>
    </row>
    <row r="18" spans="1:26" s="127" customFormat="1" ht="13">
      <c r="A18" s="207"/>
      <c r="B18" s="111" t="s">
        <v>141</v>
      </c>
      <c r="C18" s="147">
        <v>5369917.7000000011</v>
      </c>
      <c r="D18" s="147">
        <v>2741359.27</v>
      </c>
      <c r="E18" s="147">
        <v>231417.36000000002</v>
      </c>
      <c r="F18" s="147">
        <v>11558181.85</v>
      </c>
      <c r="G18" s="147">
        <v>240691.69</v>
      </c>
      <c r="H18" s="110">
        <v>3376003.92</v>
      </c>
      <c r="I18" s="110">
        <v>498016.27</v>
      </c>
      <c r="J18" s="110">
        <v>7897435.8600000003</v>
      </c>
      <c r="K18" s="110">
        <v>376490.66000000003</v>
      </c>
      <c r="L18" s="147">
        <v>720534.91</v>
      </c>
      <c r="M18" s="110">
        <v>5236790</v>
      </c>
      <c r="N18" s="110">
        <v>1461791.8699999999</v>
      </c>
      <c r="O18" s="147">
        <v>166721.53</v>
      </c>
      <c r="P18" s="147">
        <v>797696.01</v>
      </c>
      <c r="Q18" s="110">
        <v>452947.29000000004</v>
      </c>
      <c r="R18" s="110">
        <v>1020591.2999999999</v>
      </c>
      <c r="S18" s="110">
        <v>3892792.48</v>
      </c>
      <c r="T18" s="147">
        <v>2284398.56</v>
      </c>
      <c r="U18" s="110">
        <v>0</v>
      </c>
      <c r="V18" s="110">
        <v>1216229.9500000002</v>
      </c>
      <c r="W18" s="108" t="s">
        <v>88</v>
      </c>
      <c r="X18" s="108" t="s">
        <v>88</v>
      </c>
      <c r="Y18" s="128">
        <f t="shared" si="0"/>
        <v>49540008.479999989</v>
      </c>
      <c r="Z18" s="109"/>
    </row>
    <row r="19" spans="1:26" s="127" customFormat="1" ht="13">
      <c r="A19" s="207"/>
      <c r="B19" s="111" t="s">
        <v>142</v>
      </c>
      <c r="C19" s="147">
        <v>5027333.8599999994</v>
      </c>
      <c r="D19" s="147">
        <v>2773865.48</v>
      </c>
      <c r="E19" s="147">
        <v>303052.71000000002</v>
      </c>
      <c r="F19" s="147">
        <v>10736434.959999999</v>
      </c>
      <c r="G19" s="147">
        <v>926888.32000000007</v>
      </c>
      <c r="H19" s="110">
        <v>3389212.34</v>
      </c>
      <c r="I19" s="110">
        <v>738384.60000000009</v>
      </c>
      <c r="J19" s="110">
        <v>7532479.5099999998</v>
      </c>
      <c r="K19" s="110">
        <v>307832.61</v>
      </c>
      <c r="L19" s="147">
        <v>806446.89000000013</v>
      </c>
      <c r="M19" s="110">
        <v>4211023</v>
      </c>
      <c r="N19" s="110">
        <v>1133728.78</v>
      </c>
      <c r="O19" s="147">
        <v>137001.24000000002</v>
      </c>
      <c r="P19" s="147">
        <v>1196372.67</v>
      </c>
      <c r="Q19" s="110">
        <v>1439388.77</v>
      </c>
      <c r="R19" s="110">
        <v>2562180.88</v>
      </c>
      <c r="S19" s="110">
        <v>9978978.5800000001</v>
      </c>
      <c r="T19" s="147">
        <v>4728922.08</v>
      </c>
      <c r="U19" s="148">
        <v>3986</v>
      </c>
      <c r="V19" s="110">
        <v>867881.31</v>
      </c>
      <c r="W19" s="108" t="s">
        <v>88</v>
      </c>
      <c r="X19" s="108" t="s">
        <v>88</v>
      </c>
      <c r="Y19" s="128">
        <f t="shared" si="0"/>
        <v>58801394.590000011</v>
      </c>
      <c r="Z19" s="109"/>
    </row>
    <row r="20" spans="1:26" s="127" customFormat="1" ht="13">
      <c r="A20" s="205">
        <v>2011</v>
      </c>
      <c r="B20" s="111" t="s">
        <v>175</v>
      </c>
      <c r="C20" s="149">
        <v>6332108.8899999997</v>
      </c>
      <c r="D20" s="147">
        <v>4006384.9</v>
      </c>
      <c r="E20" s="147">
        <v>299440.84000000003</v>
      </c>
      <c r="F20" s="147">
        <v>12524102.000000002</v>
      </c>
      <c r="G20" s="149">
        <v>2172233.44</v>
      </c>
      <c r="H20" s="147">
        <v>3450362.74</v>
      </c>
      <c r="I20" s="147">
        <v>1048486.5</v>
      </c>
      <c r="J20" s="110">
        <v>5659930.4400000004</v>
      </c>
      <c r="K20" s="110">
        <v>456491.56</v>
      </c>
      <c r="L20" s="110">
        <v>667196.47000000009</v>
      </c>
      <c r="M20" s="149">
        <v>3941072.4300000006</v>
      </c>
      <c r="N20" s="147">
        <v>2084208.1700000002</v>
      </c>
      <c r="O20" s="150">
        <v>174637.31</v>
      </c>
      <c r="P20" s="149">
        <v>927400.12000000011</v>
      </c>
      <c r="Q20" s="110">
        <v>2357204.7600000002</v>
      </c>
      <c r="R20" s="147">
        <v>2186437.7799999998</v>
      </c>
      <c r="S20" s="110">
        <v>11595157.74</v>
      </c>
      <c r="T20" s="147">
        <v>1733266.09</v>
      </c>
      <c r="U20" s="147">
        <v>0</v>
      </c>
      <c r="V20" s="110">
        <v>1035317.55</v>
      </c>
      <c r="W20" s="108" t="s">
        <v>88</v>
      </c>
      <c r="X20" s="108" t="s">
        <v>88</v>
      </c>
      <c r="Y20" s="128">
        <f t="shared" si="0"/>
        <v>62651439.730000004</v>
      </c>
      <c r="Z20" s="49"/>
    </row>
    <row r="21" spans="1:26" s="127" customFormat="1" ht="13">
      <c r="A21" s="206"/>
      <c r="B21" s="111" t="s">
        <v>176</v>
      </c>
      <c r="C21" s="149">
        <v>6449217.4799999986</v>
      </c>
      <c r="D21" s="147">
        <v>3711894.88</v>
      </c>
      <c r="E21" s="147">
        <v>368703.74</v>
      </c>
      <c r="F21" s="147">
        <v>13787859.650000002</v>
      </c>
      <c r="G21" s="149">
        <v>935224.38000000012</v>
      </c>
      <c r="H21" s="147">
        <v>3957619.33</v>
      </c>
      <c r="I21" s="147">
        <v>298399.75</v>
      </c>
      <c r="J21" s="110">
        <v>5525217.2800000003</v>
      </c>
      <c r="K21" s="110">
        <v>302060.43</v>
      </c>
      <c r="L21" s="110">
        <v>926686.14</v>
      </c>
      <c r="M21" s="149">
        <v>5123534.5299999993</v>
      </c>
      <c r="N21" s="147">
        <v>1452120.4200000002</v>
      </c>
      <c r="O21" s="150">
        <v>190009.31</v>
      </c>
      <c r="P21" s="149">
        <v>945295.37</v>
      </c>
      <c r="Q21" s="110">
        <v>1198276.99</v>
      </c>
      <c r="R21" s="147">
        <v>1209043.0599999998</v>
      </c>
      <c r="S21" s="110">
        <v>6492607.5</v>
      </c>
      <c r="T21" s="147">
        <v>2107310.85</v>
      </c>
      <c r="U21" s="147">
        <v>0</v>
      </c>
      <c r="V21" s="110">
        <v>703816.81</v>
      </c>
      <c r="W21" s="108" t="s">
        <v>88</v>
      </c>
      <c r="X21" s="108" t="s">
        <v>88</v>
      </c>
      <c r="Y21" s="128">
        <f t="shared" si="0"/>
        <v>55684897.900000013</v>
      </c>
      <c r="Z21" s="49"/>
    </row>
    <row r="22" spans="1:26" s="127" customFormat="1" ht="13">
      <c r="A22" s="206"/>
      <c r="B22" s="111" t="s">
        <v>177</v>
      </c>
      <c r="C22" s="149">
        <v>7339948.1000000006</v>
      </c>
      <c r="D22" s="147">
        <v>3122396.61</v>
      </c>
      <c r="E22" s="147">
        <v>188059.77</v>
      </c>
      <c r="F22" s="147">
        <v>11554754.740000002</v>
      </c>
      <c r="G22" s="149">
        <v>725510.69</v>
      </c>
      <c r="H22" s="147">
        <v>6276628.8500000006</v>
      </c>
      <c r="I22" s="147">
        <v>991514.66999999993</v>
      </c>
      <c r="J22" s="110">
        <v>4555779.0600000005</v>
      </c>
      <c r="K22" s="110">
        <v>655036.93999999994</v>
      </c>
      <c r="L22" s="110">
        <v>779696.94</v>
      </c>
      <c r="M22" s="149">
        <v>5250404.78</v>
      </c>
      <c r="N22" s="147">
        <v>1968833.0300000003</v>
      </c>
      <c r="O22" s="150">
        <v>315135.40000000002</v>
      </c>
      <c r="P22" s="149">
        <v>880258.7</v>
      </c>
      <c r="Q22" s="110">
        <v>1166576.52</v>
      </c>
      <c r="R22" s="147">
        <v>4691600.12</v>
      </c>
      <c r="S22" s="110">
        <v>10168723.050000001</v>
      </c>
      <c r="T22" s="147">
        <v>1905938.4900000002</v>
      </c>
      <c r="U22" s="147">
        <v>0</v>
      </c>
      <c r="V22" s="110">
        <v>3127363.84</v>
      </c>
      <c r="W22" s="108" t="s">
        <v>88</v>
      </c>
      <c r="X22" s="108" t="s">
        <v>88</v>
      </c>
      <c r="Y22" s="128">
        <f t="shared" si="0"/>
        <v>65664160.300000012</v>
      </c>
      <c r="Z22" s="49"/>
    </row>
    <row r="23" spans="1:26">
      <c r="A23" s="206"/>
      <c r="B23" s="111" t="s">
        <v>178</v>
      </c>
      <c r="C23" s="149">
        <v>6239455.9899999993</v>
      </c>
      <c r="D23" s="147">
        <v>3869813.2800000007</v>
      </c>
      <c r="E23" s="147">
        <v>310449.28000000003</v>
      </c>
      <c r="F23" s="147">
        <v>14999410.939999999</v>
      </c>
      <c r="G23" s="149">
        <v>1051930.1200000001</v>
      </c>
      <c r="H23" s="147">
        <v>4247628.49</v>
      </c>
      <c r="I23" s="147">
        <v>997014.69000000006</v>
      </c>
      <c r="J23" s="110">
        <v>6830134.8000000007</v>
      </c>
      <c r="K23" s="110">
        <v>506387.16000000003</v>
      </c>
      <c r="L23" s="110">
        <v>1380038.2999999998</v>
      </c>
      <c r="M23" s="149">
        <v>3507647.56</v>
      </c>
      <c r="N23" s="147">
        <v>1491346.69</v>
      </c>
      <c r="O23" s="150">
        <v>189157.53</v>
      </c>
      <c r="P23" s="149">
        <v>2228049.17</v>
      </c>
      <c r="Q23" s="110">
        <v>1253603.2400000002</v>
      </c>
      <c r="R23" s="147">
        <v>1991814.5000000002</v>
      </c>
      <c r="S23" s="110">
        <v>11006911.92</v>
      </c>
      <c r="T23" s="147">
        <v>4183321.59</v>
      </c>
      <c r="U23" s="147">
        <v>0</v>
      </c>
      <c r="V23" s="110">
        <v>1053934.06</v>
      </c>
      <c r="W23" s="108" t="s">
        <v>88</v>
      </c>
      <c r="X23" s="108" t="s">
        <v>88</v>
      </c>
      <c r="Y23" s="128">
        <f t="shared" si="0"/>
        <v>67338049.310000002</v>
      </c>
      <c r="Z23" s="49"/>
    </row>
    <row r="24" spans="1:26">
      <c r="A24" s="205">
        <v>2012</v>
      </c>
      <c r="B24" s="111" t="s">
        <v>179</v>
      </c>
      <c r="C24" s="149">
        <v>3086007</v>
      </c>
      <c r="D24" s="147">
        <v>1589644</v>
      </c>
      <c r="E24" s="147">
        <v>129559</v>
      </c>
      <c r="F24" s="147">
        <v>5689848</v>
      </c>
      <c r="G24" s="149">
        <v>514352</v>
      </c>
      <c r="H24" s="147">
        <v>2870646</v>
      </c>
      <c r="I24" s="147">
        <v>455739</v>
      </c>
      <c r="J24" s="110">
        <v>3645083</v>
      </c>
      <c r="K24" s="110">
        <v>410750</v>
      </c>
      <c r="L24" s="110">
        <v>680655</v>
      </c>
      <c r="M24" s="149">
        <v>2838886</v>
      </c>
      <c r="N24" s="147">
        <v>703691</v>
      </c>
      <c r="O24" s="150">
        <v>107002</v>
      </c>
      <c r="P24" s="149">
        <v>1100086</v>
      </c>
      <c r="Q24" s="110">
        <v>1521474</v>
      </c>
      <c r="R24" s="147">
        <v>1386831</v>
      </c>
      <c r="S24" s="110">
        <v>10525002</v>
      </c>
      <c r="T24" s="147">
        <v>1991693</v>
      </c>
      <c r="U24" s="110">
        <v>0</v>
      </c>
      <c r="V24" s="110">
        <v>775511</v>
      </c>
      <c r="W24" s="108" t="s">
        <v>88</v>
      </c>
      <c r="X24" s="108" t="s">
        <v>88</v>
      </c>
      <c r="Y24" s="128">
        <f t="shared" si="0"/>
        <v>40022459</v>
      </c>
      <c r="Z24" s="49"/>
    </row>
    <row r="25" spans="1:26">
      <c r="A25" s="206"/>
      <c r="B25" s="111" t="s">
        <v>180</v>
      </c>
      <c r="C25" s="149">
        <v>5778689</v>
      </c>
      <c r="D25" s="147">
        <v>1632568</v>
      </c>
      <c r="E25" s="147">
        <v>206494</v>
      </c>
      <c r="F25" s="147">
        <v>13191982</v>
      </c>
      <c r="G25" s="149">
        <v>1150613</v>
      </c>
      <c r="H25" s="147">
        <v>3893465</v>
      </c>
      <c r="I25" s="147">
        <v>262041</v>
      </c>
      <c r="J25" s="110">
        <v>7973049</v>
      </c>
      <c r="K25" s="110">
        <v>537416</v>
      </c>
      <c r="L25" s="110">
        <v>953032</v>
      </c>
      <c r="M25" s="149">
        <v>3729560</v>
      </c>
      <c r="N25" s="147">
        <v>1101605</v>
      </c>
      <c r="O25" s="150">
        <v>190067</v>
      </c>
      <c r="P25" s="149">
        <v>1731824</v>
      </c>
      <c r="Q25" s="110">
        <v>1584840</v>
      </c>
      <c r="R25" s="147">
        <v>1331833</v>
      </c>
      <c r="S25" s="110">
        <v>9810164</v>
      </c>
      <c r="T25" s="147">
        <v>3957098</v>
      </c>
      <c r="U25" s="110">
        <v>0</v>
      </c>
      <c r="V25" s="110">
        <v>1516324</v>
      </c>
      <c r="W25" s="108" t="s">
        <v>88</v>
      </c>
      <c r="X25" s="108" t="s">
        <v>88</v>
      </c>
      <c r="Y25" s="128">
        <f t="shared" si="0"/>
        <v>60532664</v>
      </c>
      <c r="Z25" s="49"/>
    </row>
    <row r="26" spans="1:26">
      <c r="A26" s="206"/>
      <c r="B26" s="111" t="s">
        <v>181</v>
      </c>
      <c r="C26" s="149">
        <v>4763733</v>
      </c>
      <c r="D26" s="147">
        <v>1264251</v>
      </c>
      <c r="E26" s="147">
        <v>162414</v>
      </c>
      <c r="F26" s="147">
        <v>6655341</v>
      </c>
      <c r="G26" s="149">
        <v>907470</v>
      </c>
      <c r="H26" s="147">
        <v>3069142</v>
      </c>
      <c r="I26" s="147">
        <v>490931</v>
      </c>
      <c r="J26" s="110">
        <v>9289945</v>
      </c>
      <c r="K26" s="110">
        <v>374201</v>
      </c>
      <c r="L26" s="110">
        <v>587667</v>
      </c>
      <c r="M26" s="149">
        <v>4689157</v>
      </c>
      <c r="N26" s="147">
        <v>1373809</v>
      </c>
      <c r="O26" s="150">
        <v>6239</v>
      </c>
      <c r="P26" s="149">
        <v>2354301</v>
      </c>
      <c r="Q26" s="110">
        <v>598373</v>
      </c>
      <c r="R26" s="147">
        <v>847798</v>
      </c>
      <c r="S26" s="110">
        <v>14434563</v>
      </c>
      <c r="T26" s="147">
        <v>4173045</v>
      </c>
      <c r="U26" s="110">
        <v>0</v>
      </c>
      <c r="V26" s="110">
        <v>703211</v>
      </c>
      <c r="W26" s="108" t="s">
        <v>88</v>
      </c>
      <c r="X26" s="108" t="s">
        <v>88</v>
      </c>
      <c r="Y26" s="128">
        <f t="shared" si="0"/>
        <v>56745591</v>
      </c>
      <c r="Z26" s="49"/>
    </row>
    <row r="27" spans="1:26">
      <c r="A27" s="206"/>
      <c r="B27" s="111" t="s">
        <v>182</v>
      </c>
      <c r="C27" s="149">
        <v>3455253</v>
      </c>
      <c r="D27" s="147">
        <v>1390042</v>
      </c>
      <c r="E27" s="147">
        <v>117850</v>
      </c>
      <c r="F27" s="147">
        <v>10608153</v>
      </c>
      <c r="G27" s="149">
        <v>482134</v>
      </c>
      <c r="H27" s="147">
        <v>4320184</v>
      </c>
      <c r="I27" s="147">
        <v>471765</v>
      </c>
      <c r="J27" s="110">
        <v>8196784</v>
      </c>
      <c r="K27" s="110">
        <v>397482</v>
      </c>
      <c r="L27" s="110">
        <v>1006051</v>
      </c>
      <c r="M27" s="149">
        <v>5042971</v>
      </c>
      <c r="N27" s="147">
        <v>1237619</v>
      </c>
      <c r="O27" s="150">
        <v>164416</v>
      </c>
      <c r="P27" s="149">
        <v>1380609</v>
      </c>
      <c r="Q27" s="110">
        <v>670469</v>
      </c>
      <c r="R27" s="147">
        <v>1348523</v>
      </c>
      <c r="S27" s="110">
        <v>9767222</v>
      </c>
      <c r="T27" s="147">
        <v>4478701</v>
      </c>
      <c r="U27" s="110">
        <v>0</v>
      </c>
      <c r="V27" s="110">
        <v>1047023</v>
      </c>
      <c r="W27" s="108" t="s">
        <v>88</v>
      </c>
      <c r="X27" s="108" t="s">
        <v>88</v>
      </c>
      <c r="Y27" s="128">
        <f t="shared" si="0"/>
        <v>55583251</v>
      </c>
      <c r="Z27" s="49"/>
    </row>
    <row r="28" spans="1:26">
      <c r="A28" s="205">
        <v>2013</v>
      </c>
      <c r="B28" s="111" t="s">
        <v>183</v>
      </c>
      <c r="C28" s="149">
        <v>3485253</v>
      </c>
      <c r="D28" s="147">
        <v>1313378</v>
      </c>
      <c r="E28" s="147">
        <v>151188</v>
      </c>
      <c r="F28" s="147">
        <v>5904090</v>
      </c>
      <c r="G28" s="149">
        <v>1015368</v>
      </c>
      <c r="H28" s="147">
        <v>2326392</v>
      </c>
      <c r="I28" s="147">
        <v>485959</v>
      </c>
      <c r="J28" s="110">
        <v>9529655</v>
      </c>
      <c r="K28" s="110">
        <v>315000</v>
      </c>
      <c r="L28" s="110">
        <v>516904</v>
      </c>
      <c r="M28" s="149">
        <v>4318297</v>
      </c>
      <c r="N28" s="147">
        <v>1522423</v>
      </c>
      <c r="O28" s="150">
        <v>140912</v>
      </c>
      <c r="P28" s="149">
        <v>2339689</v>
      </c>
      <c r="Q28" s="110">
        <v>2141903</v>
      </c>
      <c r="R28" s="147">
        <v>823655</v>
      </c>
      <c r="S28" s="110">
        <v>5108941</v>
      </c>
      <c r="T28" s="147">
        <v>3277958</v>
      </c>
      <c r="U28" s="47">
        <v>0</v>
      </c>
      <c r="V28" s="110">
        <v>1018981</v>
      </c>
      <c r="W28" s="108" t="s">
        <v>88</v>
      </c>
      <c r="X28" s="108" t="s">
        <v>88</v>
      </c>
      <c r="Y28" s="128">
        <f t="shared" si="0"/>
        <v>45735946</v>
      </c>
      <c r="Z28" s="49"/>
    </row>
    <row r="29" spans="1:26">
      <c r="A29" s="206"/>
      <c r="B29" s="111" t="s">
        <v>184</v>
      </c>
      <c r="C29" s="149">
        <v>6102736</v>
      </c>
      <c r="D29" s="147">
        <v>1509569</v>
      </c>
      <c r="E29" s="147">
        <v>351515</v>
      </c>
      <c r="F29" s="147">
        <v>12456313</v>
      </c>
      <c r="G29" s="149">
        <v>841634</v>
      </c>
      <c r="H29" s="147">
        <v>2839805</v>
      </c>
      <c r="I29" s="147">
        <v>912790</v>
      </c>
      <c r="J29" s="110">
        <v>4756269</v>
      </c>
      <c r="K29" s="110">
        <v>701148</v>
      </c>
      <c r="L29" s="110">
        <v>755698</v>
      </c>
      <c r="M29" s="149">
        <v>5754093</v>
      </c>
      <c r="N29" s="147">
        <v>1546986</v>
      </c>
      <c r="O29" s="150">
        <v>178011</v>
      </c>
      <c r="P29" s="149">
        <v>925914</v>
      </c>
      <c r="Q29" s="110">
        <v>1436562</v>
      </c>
      <c r="R29" s="147">
        <v>1094810</v>
      </c>
      <c r="S29" s="110">
        <v>18508151</v>
      </c>
      <c r="T29" s="147">
        <v>1700632</v>
      </c>
      <c r="U29" s="47">
        <v>0</v>
      </c>
      <c r="V29" s="110">
        <v>522270</v>
      </c>
      <c r="W29" s="108" t="s">
        <v>88</v>
      </c>
      <c r="X29" s="108" t="s">
        <v>88</v>
      </c>
      <c r="Y29" s="128">
        <f t="shared" si="0"/>
        <v>62894906</v>
      </c>
      <c r="Z29" s="49"/>
    </row>
    <row r="30" spans="1:26">
      <c r="A30" s="206"/>
      <c r="B30" s="111" t="s">
        <v>185</v>
      </c>
      <c r="C30" s="149">
        <v>5232337</v>
      </c>
      <c r="D30" s="147">
        <v>1530443</v>
      </c>
      <c r="E30" s="147">
        <v>102045</v>
      </c>
      <c r="F30" s="147">
        <v>9381006</v>
      </c>
      <c r="G30" s="149">
        <v>551485</v>
      </c>
      <c r="H30" s="147">
        <v>3474458</v>
      </c>
      <c r="I30" s="147">
        <v>484424</v>
      </c>
      <c r="J30" s="110">
        <v>7296656</v>
      </c>
      <c r="K30" s="110">
        <v>388870</v>
      </c>
      <c r="L30" s="110">
        <v>642896</v>
      </c>
      <c r="M30" s="149">
        <v>4134235</v>
      </c>
      <c r="N30" s="147">
        <v>1496177</v>
      </c>
      <c r="O30" s="150">
        <v>115806</v>
      </c>
      <c r="P30" s="149">
        <v>2497949</v>
      </c>
      <c r="Q30" s="110">
        <v>1396016</v>
      </c>
      <c r="R30" s="147">
        <v>1322349</v>
      </c>
      <c r="S30" s="110">
        <v>7115272</v>
      </c>
      <c r="T30" s="147">
        <v>3668053</v>
      </c>
      <c r="U30" s="47">
        <v>2252</v>
      </c>
      <c r="V30" s="110">
        <v>704010</v>
      </c>
      <c r="W30" s="108" t="s">
        <v>88</v>
      </c>
      <c r="X30" s="108" t="s">
        <v>88</v>
      </c>
      <c r="Y30" s="128">
        <f t="shared" si="0"/>
        <v>51536739</v>
      </c>
      <c r="Z30" s="49"/>
    </row>
    <row r="31" spans="1:26">
      <c r="A31" s="206"/>
      <c r="B31" s="111" t="s">
        <v>186</v>
      </c>
      <c r="C31" s="149">
        <v>6434472</v>
      </c>
      <c r="D31" s="147">
        <v>1675806</v>
      </c>
      <c r="E31" s="147">
        <v>357437</v>
      </c>
      <c r="F31" s="147">
        <v>15336510</v>
      </c>
      <c r="G31" s="149">
        <v>1317743</v>
      </c>
      <c r="H31" s="147">
        <v>4403506</v>
      </c>
      <c r="I31" s="147">
        <v>562260</v>
      </c>
      <c r="J31" s="110">
        <v>4571503</v>
      </c>
      <c r="K31" s="110">
        <v>632851</v>
      </c>
      <c r="L31" s="110">
        <v>1124119</v>
      </c>
      <c r="M31" s="149">
        <v>3837421</v>
      </c>
      <c r="N31" s="147">
        <v>1873754</v>
      </c>
      <c r="O31" s="150">
        <v>90776</v>
      </c>
      <c r="P31" s="149">
        <v>1133436</v>
      </c>
      <c r="Q31" s="110">
        <v>1915636</v>
      </c>
      <c r="R31" s="147">
        <v>1746815</v>
      </c>
      <c r="S31" s="110">
        <v>9344504</v>
      </c>
      <c r="T31" s="147">
        <v>2624962</v>
      </c>
      <c r="U31" s="47">
        <v>11833</v>
      </c>
      <c r="V31" s="110">
        <v>1844527</v>
      </c>
      <c r="W31" s="108" t="s">
        <v>88</v>
      </c>
      <c r="X31" s="108" t="s">
        <v>88</v>
      </c>
      <c r="Y31" s="128">
        <f t="shared" si="0"/>
        <v>60839871</v>
      </c>
      <c r="Z31" s="49"/>
    </row>
    <row r="32" spans="1:26">
      <c r="A32" s="205">
        <v>2014</v>
      </c>
      <c r="B32" s="111" t="s">
        <v>175</v>
      </c>
      <c r="C32" s="149">
        <v>7226132</v>
      </c>
      <c r="D32" s="147">
        <v>2074429</v>
      </c>
      <c r="E32" s="147">
        <v>388352</v>
      </c>
      <c r="F32" s="147">
        <v>16103393</v>
      </c>
      <c r="G32" s="149">
        <v>3458816</v>
      </c>
      <c r="H32" s="147">
        <v>4618499</v>
      </c>
      <c r="I32" s="147">
        <v>714435</v>
      </c>
      <c r="J32" s="110">
        <v>2729026</v>
      </c>
      <c r="K32" s="110">
        <v>383725</v>
      </c>
      <c r="L32" s="110">
        <v>1244555</v>
      </c>
      <c r="M32" s="149">
        <v>5085759</v>
      </c>
      <c r="N32" s="147">
        <v>1992106</v>
      </c>
      <c r="O32" s="150">
        <v>164038</v>
      </c>
      <c r="P32" s="149">
        <v>1232340</v>
      </c>
      <c r="Q32" s="110">
        <v>1866417</v>
      </c>
      <c r="R32" s="147">
        <v>2537027</v>
      </c>
      <c r="S32" s="110">
        <v>9421841</v>
      </c>
      <c r="T32" s="147">
        <v>2041775</v>
      </c>
      <c r="U32" s="47">
        <v>0</v>
      </c>
      <c r="V32" s="110">
        <v>1132875</v>
      </c>
      <c r="W32" s="108" t="s">
        <v>88</v>
      </c>
      <c r="X32" s="108" t="s">
        <v>88</v>
      </c>
      <c r="Y32" s="128">
        <f t="shared" si="0"/>
        <v>64415540</v>
      </c>
      <c r="Z32" s="49"/>
    </row>
    <row r="33" spans="1:26">
      <c r="A33" s="206"/>
      <c r="B33" s="111" t="s">
        <v>176</v>
      </c>
      <c r="C33" s="149">
        <v>7711514</v>
      </c>
      <c r="D33" s="147">
        <v>1708069</v>
      </c>
      <c r="E33" s="147">
        <v>320898</v>
      </c>
      <c r="F33" s="147">
        <v>14760304</v>
      </c>
      <c r="G33" s="149">
        <v>799964</v>
      </c>
      <c r="H33" s="147">
        <v>4483895</v>
      </c>
      <c r="I33" s="147">
        <v>1083669</v>
      </c>
      <c r="J33" s="110">
        <v>2649982</v>
      </c>
      <c r="K33" s="110">
        <v>693963</v>
      </c>
      <c r="L33" s="110">
        <v>914490</v>
      </c>
      <c r="M33" s="149">
        <v>3142074</v>
      </c>
      <c r="N33" s="147">
        <v>1414113</v>
      </c>
      <c r="O33" s="150">
        <v>202790</v>
      </c>
      <c r="P33" s="149">
        <v>676396</v>
      </c>
      <c r="Q33" s="110">
        <v>1505946</v>
      </c>
      <c r="R33" s="147">
        <v>2636005</v>
      </c>
      <c r="S33" s="110">
        <v>19209021</v>
      </c>
      <c r="T33" s="147">
        <v>1753172</v>
      </c>
      <c r="U33" s="47">
        <v>0</v>
      </c>
      <c r="V33" s="110">
        <v>1674548</v>
      </c>
      <c r="W33" s="108" t="s">
        <v>88</v>
      </c>
      <c r="X33" s="108" t="s">
        <v>88</v>
      </c>
      <c r="Y33" s="128">
        <f t="shared" si="0"/>
        <v>67340813</v>
      </c>
      <c r="Z33" s="49"/>
    </row>
    <row r="34" spans="1:26">
      <c r="A34" s="206"/>
      <c r="B34" s="111" t="s">
        <v>177</v>
      </c>
      <c r="C34" s="149">
        <v>6018654</v>
      </c>
      <c r="D34" s="147">
        <v>1376908</v>
      </c>
      <c r="E34" s="147">
        <v>317298</v>
      </c>
      <c r="F34" s="147">
        <v>13990389</v>
      </c>
      <c r="G34" s="149">
        <v>1813481</v>
      </c>
      <c r="H34" s="147">
        <v>4472711</v>
      </c>
      <c r="I34" s="147">
        <v>888272</v>
      </c>
      <c r="J34" s="110">
        <v>2616752</v>
      </c>
      <c r="K34" s="110">
        <v>469371</v>
      </c>
      <c r="L34" s="110">
        <v>934826</v>
      </c>
      <c r="M34" s="149">
        <v>5907264</v>
      </c>
      <c r="N34" s="147">
        <v>1502479</v>
      </c>
      <c r="O34" s="150">
        <v>62242</v>
      </c>
      <c r="P34" s="149">
        <v>656909</v>
      </c>
      <c r="Q34" s="110">
        <v>1319538</v>
      </c>
      <c r="R34" s="147">
        <v>1360983</v>
      </c>
      <c r="S34" s="110">
        <v>15230006</v>
      </c>
      <c r="T34" s="147">
        <v>1283602</v>
      </c>
      <c r="U34" s="47">
        <v>0</v>
      </c>
      <c r="V34" s="110">
        <v>1245109</v>
      </c>
      <c r="W34" s="108" t="s">
        <v>88</v>
      </c>
      <c r="X34" s="108" t="s">
        <v>88</v>
      </c>
      <c r="Y34" s="128">
        <f t="shared" si="0"/>
        <v>61466794</v>
      </c>
      <c r="Z34" s="49"/>
    </row>
    <row r="35" spans="1:26">
      <c r="A35" s="206"/>
      <c r="B35" s="111" t="s">
        <v>178</v>
      </c>
      <c r="C35" s="149">
        <v>8823522</v>
      </c>
      <c r="D35" s="147">
        <v>2223707</v>
      </c>
      <c r="E35" s="147">
        <v>415547</v>
      </c>
      <c r="F35" s="147">
        <v>18561912</v>
      </c>
      <c r="G35" s="149">
        <v>1118136</v>
      </c>
      <c r="H35" s="147">
        <v>4370336</v>
      </c>
      <c r="I35" s="147">
        <v>565782</v>
      </c>
      <c r="J35" s="110">
        <v>3463179</v>
      </c>
      <c r="K35" s="110">
        <v>582636</v>
      </c>
      <c r="L35" s="110">
        <v>1386046</v>
      </c>
      <c r="M35" s="149">
        <v>6547491</v>
      </c>
      <c r="N35" s="147">
        <v>2029573</v>
      </c>
      <c r="O35" s="150">
        <v>108076</v>
      </c>
      <c r="P35" s="149">
        <v>370486</v>
      </c>
      <c r="Q35" s="110">
        <v>2271322</v>
      </c>
      <c r="R35" s="147">
        <v>2485359</v>
      </c>
      <c r="S35" s="110">
        <v>18704681</v>
      </c>
      <c r="T35" s="147">
        <v>639366</v>
      </c>
      <c r="U35" s="47">
        <v>3845</v>
      </c>
      <c r="V35" s="110">
        <v>1448592</v>
      </c>
      <c r="W35" s="108" t="s">
        <v>88</v>
      </c>
      <c r="X35" s="108" t="s">
        <v>88</v>
      </c>
      <c r="Y35" s="128">
        <f t="shared" si="0"/>
        <v>76119594</v>
      </c>
      <c r="Z35" s="49"/>
    </row>
    <row r="36" spans="1:26">
      <c r="A36" s="205">
        <v>2015</v>
      </c>
      <c r="B36" s="111" t="s">
        <v>171</v>
      </c>
      <c r="C36" s="47">
        <v>5681669</v>
      </c>
      <c r="D36" s="47">
        <v>1918479</v>
      </c>
      <c r="E36" s="47">
        <v>216535</v>
      </c>
      <c r="F36" s="47">
        <v>10774907</v>
      </c>
      <c r="G36" s="47">
        <v>660976</v>
      </c>
      <c r="H36" s="47">
        <v>5167636</v>
      </c>
      <c r="I36" s="47">
        <v>675054</v>
      </c>
      <c r="J36" s="47">
        <v>3697137</v>
      </c>
      <c r="K36" s="47">
        <v>800652</v>
      </c>
      <c r="L36" s="47">
        <v>739601</v>
      </c>
      <c r="M36" s="47">
        <v>3684308</v>
      </c>
      <c r="N36" s="47">
        <v>1171482</v>
      </c>
      <c r="O36" s="47">
        <v>80065</v>
      </c>
      <c r="P36" s="47">
        <v>913198</v>
      </c>
      <c r="Q36" s="47">
        <v>873341</v>
      </c>
      <c r="R36" s="47">
        <v>766570</v>
      </c>
      <c r="S36" s="47">
        <v>6629071</v>
      </c>
      <c r="T36" s="47">
        <v>1654973</v>
      </c>
      <c r="U36" s="47">
        <v>10081</v>
      </c>
      <c r="V36" s="47">
        <v>953999</v>
      </c>
      <c r="W36" s="108" t="s">
        <v>88</v>
      </c>
      <c r="X36" s="108" t="s">
        <v>88</v>
      </c>
      <c r="Y36" s="128">
        <f t="shared" si="0"/>
        <v>47069734</v>
      </c>
    </row>
    <row r="37" spans="1:26">
      <c r="A37" s="206"/>
      <c r="B37" s="111" t="s">
        <v>172</v>
      </c>
      <c r="C37" s="47">
        <v>7184709</v>
      </c>
      <c r="D37" s="47">
        <v>2359110</v>
      </c>
      <c r="E37" s="47">
        <v>317359</v>
      </c>
      <c r="F37" s="47">
        <v>16080316</v>
      </c>
      <c r="G37" s="47">
        <v>1593554</v>
      </c>
      <c r="H37" s="47">
        <v>4627034</v>
      </c>
      <c r="I37" s="47">
        <v>708143</v>
      </c>
      <c r="J37" s="47">
        <v>1893099</v>
      </c>
      <c r="K37" s="47">
        <v>421578</v>
      </c>
      <c r="L37" s="47">
        <v>879874</v>
      </c>
      <c r="M37" s="47">
        <v>3980002</v>
      </c>
      <c r="N37" s="47">
        <v>1862956</v>
      </c>
      <c r="O37" s="47">
        <v>62383</v>
      </c>
      <c r="P37" s="47">
        <v>385981</v>
      </c>
      <c r="Q37" s="47">
        <v>858599</v>
      </c>
      <c r="R37" s="47">
        <v>1623151</v>
      </c>
      <c r="S37" s="47">
        <v>10881062</v>
      </c>
      <c r="T37" s="47">
        <v>735748</v>
      </c>
      <c r="U37" s="47">
        <v>0</v>
      </c>
      <c r="V37" s="47">
        <v>1322809</v>
      </c>
      <c r="W37" s="108" t="s">
        <v>88</v>
      </c>
      <c r="X37" s="108" t="s">
        <v>88</v>
      </c>
      <c r="Y37" s="128">
        <f t="shared" si="0"/>
        <v>57777467</v>
      </c>
    </row>
    <row r="38" spans="1:26">
      <c r="A38" s="206"/>
      <c r="B38" s="111" t="s">
        <v>173</v>
      </c>
      <c r="C38" s="47">
        <v>6469519</v>
      </c>
      <c r="D38" s="47">
        <v>2190925</v>
      </c>
      <c r="E38" s="47">
        <v>143367</v>
      </c>
      <c r="F38" s="47">
        <v>13908672</v>
      </c>
      <c r="G38" s="47">
        <v>546970</v>
      </c>
      <c r="H38" s="47">
        <v>5276475</v>
      </c>
      <c r="I38" s="47">
        <v>1145068</v>
      </c>
      <c r="J38" s="47">
        <v>4707488</v>
      </c>
      <c r="K38" s="47">
        <v>389464</v>
      </c>
      <c r="L38" s="47">
        <v>1034540</v>
      </c>
      <c r="M38" s="47">
        <v>2604376</v>
      </c>
      <c r="N38" s="47">
        <v>1128156</v>
      </c>
      <c r="O38" s="47">
        <v>617642</v>
      </c>
      <c r="P38" s="47">
        <v>1015147</v>
      </c>
      <c r="Q38" s="47">
        <v>2468108</v>
      </c>
      <c r="R38" s="47">
        <v>2663666</v>
      </c>
      <c r="S38" s="47">
        <v>4758462</v>
      </c>
      <c r="T38" s="47">
        <v>2647238</v>
      </c>
      <c r="U38" s="47">
        <v>0</v>
      </c>
      <c r="V38" s="47">
        <v>786309</v>
      </c>
      <c r="W38" s="108" t="s">
        <v>88</v>
      </c>
      <c r="X38" s="108" t="s">
        <v>88</v>
      </c>
      <c r="Y38" s="128">
        <f t="shared" si="0"/>
        <v>54501592</v>
      </c>
    </row>
    <row r="39" spans="1:26">
      <c r="A39" s="206"/>
      <c r="B39" s="111" t="s">
        <v>174</v>
      </c>
      <c r="C39" s="47">
        <v>5835111</v>
      </c>
      <c r="D39" s="47">
        <v>1631767</v>
      </c>
      <c r="E39" s="47">
        <v>151901</v>
      </c>
      <c r="F39" s="47">
        <v>11816316</v>
      </c>
      <c r="G39" s="47">
        <v>542355</v>
      </c>
      <c r="H39" s="47">
        <v>3804822</v>
      </c>
      <c r="I39" s="47">
        <v>692898</v>
      </c>
      <c r="J39" s="47">
        <v>3584094</v>
      </c>
      <c r="K39" s="47">
        <v>422365</v>
      </c>
      <c r="L39" s="47">
        <v>560723</v>
      </c>
      <c r="M39" s="47">
        <v>3457254</v>
      </c>
      <c r="N39" s="47">
        <v>901827</v>
      </c>
      <c r="O39" s="47">
        <v>274066</v>
      </c>
      <c r="P39" s="47">
        <v>857936</v>
      </c>
      <c r="Q39" s="47">
        <v>1379298</v>
      </c>
      <c r="R39" s="47">
        <v>3766602</v>
      </c>
      <c r="S39" s="47">
        <v>4326527</v>
      </c>
      <c r="T39" s="47">
        <v>1608975</v>
      </c>
      <c r="U39" s="47">
        <v>0</v>
      </c>
      <c r="V39" s="47">
        <v>1306093</v>
      </c>
      <c r="W39" s="108" t="s">
        <v>88</v>
      </c>
      <c r="X39" s="108" t="s">
        <v>88</v>
      </c>
      <c r="Y39" s="128">
        <f t="shared" si="0"/>
        <v>46920930</v>
      </c>
    </row>
    <row r="40" spans="1:26">
      <c r="A40" s="214">
        <v>2016</v>
      </c>
      <c r="B40" s="111" t="s">
        <v>172</v>
      </c>
      <c r="C40" s="47">
        <v>4491388</v>
      </c>
      <c r="D40" s="47">
        <v>1366771</v>
      </c>
      <c r="E40" s="47">
        <v>152649</v>
      </c>
      <c r="F40" s="47">
        <v>10030478</v>
      </c>
      <c r="G40" s="47">
        <v>8773463</v>
      </c>
      <c r="H40" s="47">
        <v>4788607</v>
      </c>
      <c r="I40" s="47">
        <v>576651</v>
      </c>
      <c r="J40" s="47">
        <v>4635449</v>
      </c>
      <c r="K40" s="47">
        <v>458325</v>
      </c>
      <c r="L40" s="47">
        <v>814651</v>
      </c>
      <c r="M40" s="47">
        <v>2020187</v>
      </c>
      <c r="N40" s="47">
        <v>972135</v>
      </c>
      <c r="O40" s="47">
        <v>311034</v>
      </c>
      <c r="P40" s="47">
        <v>721418</v>
      </c>
      <c r="Q40" s="47">
        <v>1360227</v>
      </c>
      <c r="R40" s="47">
        <v>1997790</v>
      </c>
      <c r="S40" s="47">
        <v>33004624</v>
      </c>
      <c r="T40" s="47">
        <v>1496833</v>
      </c>
      <c r="U40" s="47">
        <v>0</v>
      </c>
      <c r="V40" s="47">
        <v>788155</v>
      </c>
      <c r="W40" s="108" t="s">
        <v>88</v>
      </c>
      <c r="X40" s="108" t="s">
        <v>88</v>
      </c>
      <c r="Y40" s="128">
        <f t="shared" si="0"/>
        <v>78760835</v>
      </c>
    </row>
    <row r="41" spans="1:26">
      <c r="A41" s="215"/>
      <c r="B41" s="111" t="s">
        <v>178</v>
      </c>
      <c r="C41" s="47">
        <v>5431572</v>
      </c>
      <c r="D41" s="47">
        <v>1472986</v>
      </c>
      <c r="E41" s="47">
        <v>170318</v>
      </c>
      <c r="F41" s="47">
        <v>11044980</v>
      </c>
      <c r="G41" s="47">
        <v>9204634</v>
      </c>
      <c r="H41" s="47">
        <v>4756277</v>
      </c>
      <c r="I41" s="47">
        <v>493387</v>
      </c>
      <c r="J41" s="47">
        <v>7965297</v>
      </c>
      <c r="K41" s="47">
        <v>481372</v>
      </c>
      <c r="L41" s="47">
        <v>528636</v>
      </c>
      <c r="M41" s="47">
        <v>3318450</v>
      </c>
      <c r="N41" s="47">
        <v>864627</v>
      </c>
      <c r="O41" s="47">
        <v>375692</v>
      </c>
      <c r="P41" s="47">
        <v>1270632</v>
      </c>
      <c r="Q41" s="47">
        <v>858414</v>
      </c>
      <c r="R41" s="47">
        <v>2575469</v>
      </c>
      <c r="S41" s="47">
        <v>8264000</v>
      </c>
      <c r="T41" s="47">
        <v>2330361</v>
      </c>
      <c r="U41" s="47">
        <v>0</v>
      </c>
      <c r="V41" s="47">
        <v>635385</v>
      </c>
      <c r="W41" s="108" t="s">
        <v>88</v>
      </c>
      <c r="X41" s="108" t="s">
        <v>88</v>
      </c>
      <c r="Y41" s="128">
        <f t="shared" si="0"/>
        <v>62042489</v>
      </c>
    </row>
    <row r="42" spans="1:26">
      <c r="A42" s="214">
        <v>2017</v>
      </c>
      <c r="B42" s="111" t="s">
        <v>183</v>
      </c>
      <c r="C42" s="47">
        <v>5788115</v>
      </c>
      <c r="D42" s="47">
        <v>1557679</v>
      </c>
      <c r="E42" s="47">
        <v>208095</v>
      </c>
      <c r="F42" s="47">
        <v>10292711</v>
      </c>
      <c r="G42" s="47">
        <v>230825</v>
      </c>
      <c r="H42" s="47">
        <v>3733472</v>
      </c>
      <c r="I42" s="47">
        <v>715304</v>
      </c>
      <c r="J42" s="47">
        <v>4989981</v>
      </c>
      <c r="K42" s="47">
        <v>332154</v>
      </c>
      <c r="L42" s="47">
        <v>481841</v>
      </c>
      <c r="M42" s="47">
        <v>1980061</v>
      </c>
      <c r="N42" s="47">
        <v>853449</v>
      </c>
      <c r="O42" s="47">
        <v>54217</v>
      </c>
      <c r="P42" s="47">
        <v>615464</v>
      </c>
      <c r="Q42" s="47">
        <v>545112</v>
      </c>
      <c r="R42" s="47">
        <v>1469123</v>
      </c>
      <c r="S42" s="47">
        <v>16021545</v>
      </c>
      <c r="T42" s="47">
        <v>1348900</v>
      </c>
      <c r="U42" s="47">
        <v>0</v>
      </c>
      <c r="V42" s="47">
        <v>268227</v>
      </c>
      <c r="W42" s="108" t="s">
        <v>88</v>
      </c>
      <c r="X42" s="108" t="s">
        <v>88</v>
      </c>
      <c r="Y42" s="128">
        <f t="shared" si="0"/>
        <v>51486275</v>
      </c>
    </row>
    <row r="43" spans="1:26">
      <c r="A43" s="216"/>
      <c r="B43" s="111" t="s">
        <v>187</v>
      </c>
      <c r="C43" s="47">
        <v>4675832</v>
      </c>
      <c r="D43" s="47">
        <v>860243</v>
      </c>
      <c r="E43" s="47">
        <v>105273</v>
      </c>
      <c r="F43" s="47">
        <v>9864672</v>
      </c>
      <c r="G43" s="47">
        <v>70160</v>
      </c>
      <c r="H43" s="47">
        <v>5228236</v>
      </c>
      <c r="I43" s="47">
        <v>470167</v>
      </c>
      <c r="J43" s="47">
        <v>4337742</v>
      </c>
      <c r="K43" s="47">
        <v>65381</v>
      </c>
      <c r="L43" s="47">
        <v>867002</v>
      </c>
      <c r="M43" s="47">
        <v>4025195</v>
      </c>
      <c r="N43" s="47">
        <v>818923</v>
      </c>
      <c r="O43" s="47">
        <v>204131</v>
      </c>
      <c r="P43" s="47">
        <v>548441</v>
      </c>
      <c r="Q43" s="47">
        <v>191560</v>
      </c>
      <c r="R43" s="47">
        <v>975506</v>
      </c>
      <c r="S43" s="47">
        <v>13752215</v>
      </c>
      <c r="T43" s="47">
        <v>1131150</v>
      </c>
      <c r="U43" s="47">
        <v>0</v>
      </c>
      <c r="V43" s="47">
        <v>651505</v>
      </c>
      <c r="W43" s="108" t="s">
        <v>88</v>
      </c>
      <c r="X43" s="108" t="s">
        <v>88</v>
      </c>
      <c r="Y43" s="128">
        <f t="shared" si="0"/>
        <v>48843334</v>
      </c>
    </row>
    <row r="44" spans="1:26">
      <c r="A44" s="207">
        <v>2018</v>
      </c>
      <c r="B44" s="111" t="s">
        <v>171</v>
      </c>
      <c r="C44" s="47">
        <v>5533506</v>
      </c>
      <c r="D44" s="47">
        <v>1184457</v>
      </c>
      <c r="E44" s="47">
        <v>187351</v>
      </c>
      <c r="F44" s="47">
        <v>10843095</v>
      </c>
      <c r="G44" s="47">
        <v>573900</v>
      </c>
      <c r="H44" s="47">
        <v>3838100</v>
      </c>
      <c r="I44" s="47">
        <v>517366</v>
      </c>
      <c r="J44" s="47">
        <v>5276319</v>
      </c>
      <c r="K44" s="47">
        <v>124945</v>
      </c>
      <c r="L44" s="47">
        <v>751431</v>
      </c>
      <c r="M44" s="47">
        <v>1778614</v>
      </c>
      <c r="N44" s="47">
        <v>630278</v>
      </c>
      <c r="O44" s="47">
        <v>154012</v>
      </c>
      <c r="P44" s="47">
        <v>943703</v>
      </c>
      <c r="Q44" s="47">
        <v>568755</v>
      </c>
      <c r="R44" s="47">
        <v>1810039</v>
      </c>
      <c r="S44" s="47">
        <v>6324799</v>
      </c>
      <c r="T44" s="47">
        <v>2173074</v>
      </c>
      <c r="U44" s="47">
        <v>0</v>
      </c>
      <c r="V44" s="47">
        <v>701857</v>
      </c>
      <c r="W44" s="108" t="s">
        <v>88</v>
      </c>
      <c r="X44" s="108" t="s">
        <v>88</v>
      </c>
      <c r="Y44" s="128">
        <f t="shared" si="0"/>
        <v>43915601</v>
      </c>
    </row>
    <row r="45" spans="1:26">
      <c r="A45" s="207"/>
      <c r="B45" s="111" t="s">
        <v>168</v>
      </c>
      <c r="C45" s="47">
        <v>3647435</v>
      </c>
      <c r="D45" s="47">
        <v>1224268</v>
      </c>
      <c r="E45" s="47">
        <v>205094</v>
      </c>
      <c r="F45" s="47">
        <v>9510986</v>
      </c>
      <c r="G45" s="47">
        <v>646194</v>
      </c>
      <c r="H45" s="47">
        <v>2307131</v>
      </c>
      <c r="I45" s="47">
        <v>644752</v>
      </c>
      <c r="J45" s="47">
        <v>5983713</v>
      </c>
      <c r="K45" s="47">
        <v>315480</v>
      </c>
      <c r="L45" s="47">
        <v>817943</v>
      </c>
      <c r="M45" s="47">
        <v>4290539</v>
      </c>
      <c r="N45" s="47">
        <v>1164220</v>
      </c>
      <c r="O45" s="47">
        <v>568188</v>
      </c>
      <c r="P45" s="47">
        <v>951729</v>
      </c>
      <c r="Q45" s="47">
        <v>875761</v>
      </c>
      <c r="R45" s="47">
        <v>822064</v>
      </c>
      <c r="S45" s="47">
        <v>11893598</v>
      </c>
      <c r="T45" s="47">
        <v>1245258</v>
      </c>
      <c r="U45" s="47">
        <v>0</v>
      </c>
      <c r="V45" s="47">
        <v>571028</v>
      </c>
      <c r="W45" s="108" t="s">
        <v>88</v>
      </c>
      <c r="X45" s="108" t="s">
        <v>88</v>
      </c>
      <c r="Y45" s="128">
        <f t="shared" si="0"/>
        <v>47685381</v>
      </c>
    </row>
    <row r="46" spans="1:26">
      <c r="A46" s="207"/>
      <c r="B46" s="111" t="s">
        <v>142</v>
      </c>
      <c r="C46" s="47">
        <v>5525874</v>
      </c>
      <c r="D46" s="47">
        <v>1628701</v>
      </c>
      <c r="E46" s="47">
        <v>166643</v>
      </c>
      <c r="F46" s="47">
        <v>13611263</v>
      </c>
      <c r="G46" s="47">
        <v>320598</v>
      </c>
      <c r="H46" s="47">
        <v>5646080</v>
      </c>
      <c r="I46" s="47">
        <v>850315</v>
      </c>
      <c r="J46" s="47">
        <v>4850018</v>
      </c>
      <c r="K46" s="47">
        <v>148031</v>
      </c>
      <c r="L46" s="47">
        <v>1711099</v>
      </c>
      <c r="M46" s="47">
        <v>8887273</v>
      </c>
      <c r="N46" s="47">
        <v>897134</v>
      </c>
      <c r="O46" s="47">
        <v>128851</v>
      </c>
      <c r="P46" s="47">
        <v>921962</v>
      </c>
      <c r="Q46" s="47">
        <v>561926</v>
      </c>
      <c r="R46" s="47">
        <v>3713934</v>
      </c>
      <c r="S46" s="47">
        <v>2528643</v>
      </c>
      <c r="T46" s="47">
        <v>1243064</v>
      </c>
      <c r="U46" s="47">
        <v>0</v>
      </c>
      <c r="V46" s="47">
        <v>913366</v>
      </c>
      <c r="W46" s="108" t="s">
        <v>88</v>
      </c>
      <c r="X46" s="108" t="s">
        <v>88</v>
      </c>
      <c r="Y46" s="128">
        <f t="shared" si="0"/>
        <v>54254775</v>
      </c>
    </row>
    <row r="47" spans="1:26">
      <c r="A47" s="214">
        <v>2019</v>
      </c>
      <c r="B47" s="111" t="s">
        <v>171</v>
      </c>
      <c r="C47" s="152">
        <v>3825285</v>
      </c>
      <c r="D47" s="47">
        <v>1305569</v>
      </c>
      <c r="E47" s="153">
        <v>115234</v>
      </c>
      <c r="F47" s="47">
        <v>9888064</v>
      </c>
      <c r="G47" s="47">
        <v>566409</v>
      </c>
      <c r="H47" s="47">
        <v>3942337</v>
      </c>
      <c r="I47" s="47">
        <v>484178</v>
      </c>
      <c r="J47" s="47">
        <v>2685104</v>
      </c>
      <c r="K47" s="47">
        <v>301707</v>
      </c>
      <c r="L47" s="47">
        <v>452322</v>
      </c>
      <c r="M47" s="47">
        <v>1749674</v>
      </c>
      <c r="N47" s="47">
        <v>355637</v>
      </c>
      <c r="O47" s="47">
        <v>161519</v>
      </c>
      <c r="P47" s="47">
        <v>827409</v>
      </c>
      <c r="Q47" s="47">
        <v>604101</v>
      </c>
      <c r="R47" s="47">
        <v>1977256</v>
      </c>
      <c r="S47" s="47">
        <v>2953032</v>
      </c>
      <c r="T47" s="47">
        <v>1668947</v>
      </c>
      <c r="U47" s="110" t="s">
        <v>88</v>
      </c>
      <c r="V47" s="110">
        <v>269055</v>
      </c>
      <c r="W47" s="109" t="s">
        <v>88</v>
      </c>
      <c r="X47" s="109" t="s">
        <v>88</v>
      </c>
      <c r="Y47" s="92">
        <f>SUM(C47:X47)</f>
        <v>34132839</v>
      </c>
    </row>
    <row r="48" spans="1:26" ht="15" customHeight="1">
      <c r="A48" s="217"/>
      <c r="B48" s="10" t="s">
        <v>220</v>
      </c>
      <c r="C48" s="49">
        <v>2897875</v>
      </c>
      <c r="D48" s="49">
        <v>1093583</v>
      </c>
      <c r="E48" s="188">
        <v>108271</v>
      </c>
      <c r="F48" s="49">
        <v>7867110</v>
      </c>
      <c r="G48" s="188">
        <v>1553913</v>
      </c>
      <c r="H48" s="49">
        <v>2731168</v>
      </c>
      <c r="I48" s="49">
        <v>522308</v>
      </c>
      <c r="J48" s="49">
        <v>327531</v>
      </c>
      <c r="K48" s="188">
        <v>3192440</v>
      </c>
      <c r="L48" s="49">
        <v>1497261</v>
      </c>
      <c r="M48" s="49">
        <v>4145054</v>
      </c>
      <c r="N48" s="49">
        <v>832735</v>
      </c>
      <c r="O48" s="188">
        <v>625857</v>
      </c>
      <c r="P48" s="188">
        <v>102469</v>
      </c>
      <c r="Q48" s="49">
        <v>1772489</v>
      </c>
      <c r="R48" s="49">
        <v>831637</v>
      </c>
      <c r="S48" s="49">
        <v>3187731</v>
      </c>
      <c r="T48" s="49">
        <v>1154137</v>
      </c>
      <c r="U48" s="110">
        <v>0</v>
      </c>
      <c r="V48" s="49">
        <v>1921247</v>
      </c>
      <c r="W48" s="109" t="s">
        <v>88</v>
      </c>
      <c r="X48" s="109" t="s">
        <v>88</v>
      </c>
      <c r="Y48" s="92">
        <f>SUM(C48:X48)</f>
        <v>36364816</v>
      </c>
    </row>
    <row r="49" spans="1:26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187"/>
    </row>
    <row r="50" spans="1:26" s="127" customFormat="1">
      <c r="A50" s="28" t="s">
        <v>67</v>
      </c>
      <c r="B50" s="67"/>
      <c r="C50" s="67"/>
      <c r="D50" s="67"/>
      <c r="E50" s="67"/>
      <c r="F50" s="67"/>
      <c r="G50" s="4"/>
      <c r="H50" s="4"/>
      <c r="I50" s="4"/>
      <c r="J50" s="4"/>
      <c r="K50" s="4"/>
      <c r="L50" s="4"/>
      <c r="M50" s="4"/>
      <c r="N50" s="4"/>
      <c r="O50" s="4"/>
      <c r="P50" s="140"/>
      <c r="Q50" s="27"/>
      <c r="R50" s="140"/>
      <c r="S50" s="140"/>
      <c r="T50" s="140"/>
      <c r="U50" s="140"/>
      <c r="Y50" s="10"/>
      <c r="Z50" s="49"/>
    </row>
    <row r="51" spans="1:26" s="127" customFormat="1">
      <c r="A51" s="208" t="s">
        <v>84</v>
      </c>
      <c r="B51" s="209"/>
      <c r="C51" s="20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40"/>
      <c r="Q51" s="140"/>
      <c r="R51" s="140"/>
      <c r="S51" s="140"/>
      <c r="T51" s="140"/>
      <c r="U51" s="140"/>
      <c r="Y51" s="10"/>
      <c r="Z51" s="49"/>
    </row>
    <row r="52" spans="1:26" s="127" customFormat="1">
      <c r="A52" s="210" t="s">
        <v>218</v>
      </c>
      <c r="B52" s="211"/>
      <c r="C52" s="211"/>
      <c r="D52" s="211"/>
      <c r="E52" s="211"/>
      <c r="F52" s="211"/>
      <c r="G52" s="212"/>
      <c r="H52" s="212"/>
      <c r="I52" s="212"/>
      <c r="J52" s="212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Y52" s="10"/>
      <c r="Z52" s="49"/>
    </row>
    <row r="53" spans="1:26" s="127" customFormat="1">
      <c r="A53" s="8" t="s">
        <v>73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4"/>
      <c r="L53" s="4"/>
      <c r="M53" s="4"/>
      <c r="N53" s="4"/>
      <c r="O53" s="4"/>
      <c r="P53" s="140"/>
      <c r="Q53" s="140"/>
      <c r="R53" s="140"/>
      <c r="S53" s="140"/>
      <c r="T53" s="128"/>
      <c r="U53" s="140"/>
      <c r="Y53" s="10"/>
      <c r="Z53" s="49"/>
    </row>
    <row r="54" spans="1:26" s="127" customFormat="1" ht="13">
      <c r="P54" s="49"/>
      <c r="Q54" s="49"/>
      <c r="R54" s="49"/>
      <c r="S54" s="49"/>
      <c r="T54" s="128"/>
      <c r="U54" s="49"/>
      <c r="V54" s="49"/>
      <c r="Y54" s="10"/>
      <c r="Z54" s="49"/>
    </row>
    <row r="55" spans="1:26" ht="18">
      <c r="I55" s="185" t="s">
        <v>138</v>
      </c>
      <c r="T55" s="128"/>
    </row>
    <row r="56" spans="1:26">
      <c r="T56" s="71"/>
    </row>
  </sheetData>
  <mergeCells count="20">
    <mergeCell ref="A1:B2"/>
    <mergeCell ref="C1:Y1"/>
    <mergeCell ref="C2:Y2"/>
    <mergeCell ref="A3:B4"/>
    <mergeCell ref="A5:B5"/>
    <mergeCell ref="A32:A35"/>
    <mergeCell ref="A6:A9"/>
    <mergeCell ref="A44:A46"/>
    <mergeCell ref="A51:C51"/>
    <mergeCell ref="A52:U52"/>
    <mergeCell ref="A10:A12"/>
    <mergeCell ref="A13:A16"/>
    <mergeCell ref="A17:A19"/>
    <mergeCell ref="A36:A39"/>
    <mergeCell ref="A40:A41"/>
    <mergeCell ref="A42:A43"/>
    <mergeCell ref="A20:A23"/>
    <mergeCell ref="A24:A27"/>
    <mergeCell ref="A28:A31"/>
    <mergeCell ref="A47:A48"/>
  </mergeCells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C1A6-0834-42DD-8650-03C9D79C491F}">
  <sheetPr>
    <tabColor rgb="FF00B050"/>
  </sheetPr>
  <dimension ref="A1:AB53"/>
  <sheetViews>
    <sheetView topLeftCell="L1" workbookViewId="0">
      <pane ySplit="6" topLeftCell="A25" activePane="bottomLeft" state="frozen"/>
      <selection pane="bottomLeft" activeCell="Z27" sqref="Z27"/>
    </sheetView>
  </sheetViews>
  <sheetFormatPr defaultColWidth="9.36328125" defaultRowHeight="13"/>
  <cols>
    <col min="1" max="1" width="7.90625" style="3" customWidth="1"/>
    <col min="2" max="2" width="9.81640625" style="3" customWidth="1"/>
    <col min="3" max="3" width="11.6328125" style="3" customWidth="1"/>
    <col min="4" max="4" width="9.36328125" style="3" customWidth="1"/>
    <col min="5" max="5" width="9" style="3" customWidth="1"/>
    <col min="6" max="6" width="11.6328125" style="3" customWidth="1"/>
    <col min="7" max="7" width="9.08984375" style="3" customWidth="1"/>
    <col min="8" max="8" width="10" style="3" customWidth="1"/>
    <col min="9" max="9" width="10.08984375" style="3" customWidth="1"/>
    <col min="10" max="10" width="11.6328125" style="3" customWidth="1"/>
    <col min="11" max="11" width="10.453125" style="3" customWidth="1"/>
    <col min="12" max="12" width="11.6328125" style="3" customWidth="1"/>
    <col min="13" max="13" width="9.36328125" style="3" customWidth="1"/>
    <col min="14" max="16" width="11.6328125" style="3" customWidth="1"/>
    <col min="17" max="17" width="10.453125" style="3" customWidth="1"/>
    <col min="18" max="23" width="11.6328125" style="3" customWidth="1"/>
    <col min="24" max="24" width="6.54296875" style="3" bestFit="1" customWidth="1"/>
    <col min="25" max="25" width="10.90625" style="3" bestFit="1" customWidth="1"/>
    <col min="26" max="27" width="9.90625" style="3" bestFit="1" customWidth="1"/>
    <col min="28" max="28" width="9.7265625" style="3" bestFit="1" customWidth="1"/>
    <col min="29" max="16384" width="9.36328125" style="3"/>
  </cols>
  <sheetData>
    <row r="1" spans="1:25" ht="18.5">
      <c r="A1" s="233" t="s">
        <v>70</v>
      </c>
      <c r="B1" s="234"/>
      <c r="C1" s="239" t="s">
        <v>71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1"/>
    </row>
    <row r="2" spans="1:25" ht="15.5">
      <c r="A2" s="235"/>
      <c r="B2" s="236"/>
      <c r="C2" s="242" t="s">
        <v>72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4"/>
    </row>
    <row r="3" spans="1:25" ht="13.5" customHeight="1">
      <c r="A3" s="237"/>
      <c r="B3" s="238"/>
      <c r="C3" s="245" t="s">
        <v>131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4"/>
    </row>
    <row r="4" spans="1:25" s="6" customFormat="1" ht="15.75" customHeight="1">
      <c r="A4" s="224" t="s">
        <v>83</v>
      </c>
      <c r="B4" s="232"/>
      <c r="C4" s="6" t="s">
        <v>1</v>
      </c>
      <c r="D4" s="6" t="s">
        <v>39</v>
      </c>
      <c r="E4" s="6" t="s">
        <v>2</v>
      </c>
      <c r="F4" s="6" t="s">
        <v>40</v>
      </c>
      <c r="G4" s="6" t="s">
        <v>5</v>
      </c>
      <c r="H4" s="6" t="s">
        <v>6</v>
      </c>
      <c r="I4" s="6" t="s">
        <v>41</v>
      </c>
      <c r="J4" s="6" t="s">
        <v>8</v>
      </c>
      <c r="K4" s="6" t="s">
        <v>42</v>
      </c>
      <c r="L4" s="6" t="s">
        <v>10</v>
      </c>
      <c r="M4" s="6" t="s">
        <v>11</v>
      </c>
      <c r="N4" s="6" t="s">
        <v>43</v>
      </c>
      <c r="O4" s="6" t="s">
        <v>44</v>
      </c>
      <c r="P4" s="6" t="s">
        <v>12</v>
      </c>
      <c r="Q4" s="6" t="s">
        <v>14</v>
      </c>
      <c r="R4" s="6" t="s">
        <v>45</v>
      </c>
      <c r="S4" s="6" t="s">
        <v>46</v>
      </c>
      <c r="T4" s="6" t="s">
        <v>15</v>
      </c>
      <c r="U4" s="9" t="s">
        <v>13</v>
      </c>
      <c r="V4" s="6" t="s">
        <v>47</v>
      </c>
      <c r="W4" s="6" t="s">
        <v>48</v>
      </c>
      <c r="X4" s="10" t="s">
        <v>16</v>
      </c>
    </row>
    <row r="5" spans="1:25" s="13" customFormat="1" ht="66.650000000000006" customHeight="1">
      <c r="A5" s="232"/>
      <c r="B5" s="232"/>
      <c r="C5" s="11" t="s">
        <v>49</v>
      </c>
      <c r="D5" s="11" t="s">
        <v>50</v>
      </c>
      <c r="E5" s="11" t="s">
        <v>51</v>
      </c>
      <c r="F5" s="11" t="s">
        <v>3</v>
      </c>
      <c r="G5" s="11" t="s">
        <v>52</v>
      </c>
      <c r="H5" s="11" t="s">
        <v>7</v>
      </c>
      <c r="I5" s="11" t="s">
        <v>53</v>
      </c>
      <c r="J5" s="11" t="s">
        <v>9</v>
      </c>
      <c r="K5" s="11" t="s">
        <v>4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2" t="s">
        <v>63</v>
      </c>
      <c r="V5" s="11" t="s">
        <v>64</v>
      </c>
      <c r="W5" s="11" t="s">
        <v>65</v>
      </c>
      <c r="X5" s="5" t="s">
        <v>66</v>
      </c>
      <c r="Y5" s="10" t="s">
        <v>0</v>
      </c>
    </row>
    <row r="6" spans="1:25" s="33" customFormat="1" ht="21" customHeight="1">
      <c r="A6" s="248" t="s">
        <v>93</v>
      </c>
      <c r="B6" s="249"/>
      <c r="C6" s="33" t="s">
        <v>17</v>
      </c>
      <c r="D6" s="33" t="s">
        <v>18</v>
      </c>
      <c r="E6" s="33" t="s">
        <v>19</v>
      </c>
      <c r="F6" s="33" t="s">
        <v>20</v>
      </c>
      <c r="G6" s="33" t="s">
        <v>21</v>
      </c>
      <c r="H6" s="33" t="s">
        <v>22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33" t="s">
        <v>29</v>
      </c>
      <c r="P6" s="33" t="s">
        <v>30</v>
      </c>
      <c r="Q6" s="33" t="s">
        <v>31</v>
      </c>
      <c r="R6" s="33" t="s">
        <v>32</v>
      </c>
      <c r="S6" s="33" t="s">
        <v>33</v>
      </c>
      <c r="T6" s="33" t="s">
        <v>34</v>
      </c>
      <c r="U6" s="33" t="s">
        <v>35</v>
      </c>
      <c r="V6" s="33" t="s">
        <v>36</v>
      </c>
      <c r="W6" s="33" t="s">
        <v>37</v>
      </c>
      <c r="X6" s="33" t="s">
        <v>38</v>
      </c>
    </row>
    <row r="7" spans="1:25" s="33" customFormat="1" ht="13.75" customHeight="1">
      <c r="A7" s="25">
        <v>2002</v>
      </c>
      <c r="B7" s="14"/>
      <c r="C7" s="27">
        <v>21849388</v>
      </c>
      <c r="D7" s="27">
        <v>0</v>
      </c>
      <c r="E7" s="27">
        <v>0</v>
      </c>
      <c r="F7" s="27">
        <v>5267951</v>
      </c>
      <c r="G7" s="27">
        <v>1398435</v>
      </c>
      <c r="H7" s="27">
        <v>4778104</v>
      </c>
      <c r="I7" s="27">
        <v>2059518</v>
      </c>
      <c r="J7" s="27">
        <v>0</v>
      </c>
      <c r="K7" s="27">
        <v>45809</v>
      </c>
      <c r="L7" s="27">
        <v>67387</v>
      </c>
      <c r="M7" s="27">
        <v>4577974</v>
      </c>
      <c r="N7" s="27">
        <v>160319</v>
      </c>
      <c r="O7" s="27">
        <v>6240</v>
      </c>
      <c r="P7" s="27">
        <v>1818860</v>
      </c>
      <c r="Q7" s="27">
        <v>722816</v>
      </c>
      <c r="R7" s="27">
        <v>1716583</v>
      </c>
      <c r="S7" s="27">
        <v>2022533</v>
      </c>
      <c r="T7" s="27">
        <v>2826216</v>
      </c>
      <c r="U7" s="27">
        <v>0</v>
      </c>
      <c r="V7" s="27">
        <v>394318</v>
      </c>
      <c r="W7" s="27">
        <v>11630</v>
      </c>
      <c r="X7" s="27">
        <v>0</v>
      </c>
      <c r="Y7" s="32">
        <f>SUM(C7:X7)</f>
        <v>49724081</v>
      </c>
    </row>
    <row r="8" spans="1:25" s="33" customFormat="1" ht="13.75" customHeight="1">
      <c r="A8" s="25">
        <v>2003</v>
      </c>
      <c r="B8" s="14"/>
      <c r="C8" s="27">
        <v>26044258</v>
      </c>
      <c r="D8" s="27">
        <v>282387</v>
      </c>
      <c r="E8" s="27">
        <v>3140</v>
      </c>
      <c r="F8" s="27">
        <v>4971448</v>
      </c>
      <c r="G8" s="27">
        <v>1118197</v>
      </c>
      <c r="H8" s="27">
        <v>588743</v>
      </c>
      <c r="I8" s="27">
        <v>978480</v>
      </c>
      <c r="J8" s="27">
        <v>0</v>
      </c>
      <c r="K8" s="27">
        <v>25280</v>
      </c>
      <c r="L8" s="27">
        <v>284325</v>
      </c>
      <c r="M8" s="27">
        <v>261415</v>
      </c>
      <c r="N8" s="27">
        <v>416363</v>
      </c>
      <c r="O8" s="27">
        <v>178967</v>
      </c>
      <c r="P8" s="27">
        <v>1999556</v>
      </c>
      <c r="Q8" s="27">
        <v>367886</v>
      </c>
      <c r="R8" s="27">
        <v>589421</v>
      </c>
      <c r="S8" s="27">
        <v>3597133</v>
      </c>
      <c r="T8" s="27">
        <v>1501765</v>
      </c>
      <c r="U8" s="27">
        <v>0</v>
      </c>
      <c r="V8" s="27">
        <v>21851</v>
      </c>
      <c r="W8" s="201">
        <v>0</v>
      </c>
      <c r="X8" s="27">
        <v>0</v>
      </c>
      <c r="Y8" s="32">
        <f t="shared" ref="Y8:Y22" si="0">SUM(C8:X8)</f>
        <v>43230615</v>
      </c>
    </row>
    <row r="9" spans="1:25" s="33" customFormat="1" ht="14.4" customHeight="1">
      <c r="A9" s="25">
        <v>2004</v>
      </c>
      <c r="B9" s="14"/>
      <c r="C9" s="27">
        <v>24834650</v>
      </c>
      <c r="D9" s="27">
        <v>2363</v>
      </c>
      <c r="E9" s="27">
        <v>0</v>
      </c>
      <c r="F9" s="27">
        <v>5418531</v>
      </c>
      <c r="G9" s="27">
        <v>1282662</v>
      </c>
      <c r="H9" s="27">
        <v>2921011</v>
      </c>
      <c r="I9" s="27">
        <v>968593</v>
      </c>
      <c r="J9" s="27">
        <v>0</v>
      </c>
      <c r="K9" s="27">
        <v>25341</v>
      </c>
      <c r="L9" s="27">
        <v>331122</v>
      </c>
      <c r="M9" s="27">
        <v>362854</v>
      </c>
      <c r="N9" s="27">
        <v>488254</v>
      </c>
      <c r="O9" s="27">
        <v>11741</v>
      </c>
      <c r="P9" s="27">
        <v>1394622</v>
      </c>
      <c r="Q9" s="27">
        <v>2596531</v>
      </c>
      <c r="R9" s="27">
        <v>1398888</v>
      </c>
      <c r="S9" s="27">
        <v>9937805</v>
      </c>
      <c r="T9" s="27">
        <v>682062</v>
      </c>
      <c r="U9" s="27">
        <v>0</v>
      </c>
      <c r="V9" s="27">
        <v>138523</v>
      </c>
      <c r="W9" s="201">
        <v>0</v>
      </c>
      <c r="X9" s="27">
        <v>0</v>
      </c>
      <c r="Y9" s="32">
        <f t="shared" si="0"/>
        <v>52795553</v>
      </c>
    </row>
    <row r="10" spans="1:25" s="33" customFormat="1" ht="14.4" customHeight="1">
      <c r="A10" s="25">
        <v>2005</v>
      </c>
      <c r="B10" s="14"/>
      <c r="C10" s="27">
        <v>7200531</v>
      </c>
      <c r="D10" s="27">
        <v>0</v>
      </c>
      <c r="E10" s="27">
        <v>0</v>
      </c>
      <c r="F10" s="27">
        <v>5522029</v>
      </c>
      <c r="G10" s="27">
        <v>1221395</v>
      </c>
      <c r="H10" s="27">
        <v>2086504</v>
      </c>
      <c r="I10" s="27">
        <v>727946</v>
      </c>
      <c r="J10" s="27">
        <v>0</v>
      </c>
      <c r="K10" s="27">
        <v>37193</v>
      </c>
      <c r="L10" s="27">
        <v>120406</v>
      </c>
      <c r="M10" s="27">
        <v>2910094</v>
      </c>
      <c r="N10" s="27">
        <v>245687</v>
      </c>
      <c r="O10" s="27">
        <v>46442</v>
      </c>
      <c r="P10" s="27">
        <v>565175</v>
      </c>
      <c r="Q10" s="27">
        <v>8452220</v>
      </c>
      <c r="R10" s="27">
        <v>3069527</v>
      </c>
      <c r="S10" s="27">
        <v>17179154</v>
      </c>
      <c r="T10" s="27">
        <v>206098</v>
      </c>
      <c r="U10" s="27">
        <v>0</v>
      </c>
      <c r="V10" s="27">
        <v>2281094</v>
      </c>
      <c r="W10" s="27">
        <v>0</v>
      </c>
      <c r="X10" s="27">
        <v>0</v>
      </c>
      <c r="Y10" s="32">
        <f t="shared" si="0"/>
        <v>51871495</v>
      </c>
    </row>
    <row r="11" spans="1:25" s="33" customFormat="1" ht="14.4" customHeight="1">
      <c r="A11" s="25">
        <v>2006</v>
      </c>
      <c r="B11" s="14"/>
      <c r="C11" s="27">
        <v>12210787</v>
      </c>
      <c r="D11" s="27">
        <v>17514</v>
      </c>
      <c r="E11" s="27">
        <v>0</v>
      </c>
      <c r="F11" s="27">
        <v>3167004</v>
      </c>
      <c r="G11" s="27">
        <v>574735</v>
      </c>
      <c r="H11" s="27">
        <v>692337</v>
      </c>
      <c r="I11" s="27">
        <v>2500364</v>
      </c>
      <c r="J11" s="27">
        <v>0</v>
      </c>
      <c r="K11" s="27">
        <v>16444</v>
      </c>
      <c r="L11" s="27">
        <v>323970</v>
      </c>
      <c r="M11" s="27">
        <v>715168</v>
      </c>
      <c r="N11" s="27">
        <v>123772</v>
      </c>
      <c r="O11" s="27">
        <v>0</v>
      </c>
      <c r="P11" s="27">
        <v>549172</v>
      </c>
      <c r="Q11" s="27">
        <v>4899434</v>
      </c>
      <c r="R11" s="27">
        <v>1755806</v>
      </c>
      <c r="S11" s="27">
        <v>23633038</v>
      </c>
      <c r="T11" s="27">
        <v>1637475</v>
      </c>
      <c r="U11" s="27">
        <v>0</v>
      </c>
      <c r="V11" s="27">
        <v>29149</v>
      </c>
      <c r="W11" s="27">
        <v>0</v>
      </c>
      <c r="X11" s="27">
        <v>0</v>
      </c>
      <c r="Y11" s="32">
        <f t="shared" si="0"/>
        <v>52846169</v>
      </c>
    </row>
    <row r="12" spans="1:25" s="33" customFormat="1" ht="14.4" customHeight="1">
      <c r="A12" s="25">
        <v>2007</v>
      </c>
      <c r="B12" s="14"/>
      <c r="C12" s="27">
        <v>25250725</v>
      </c>
      <c r="D12" s="27">
        <v>11113</v>
      </c>
      <c r="E12" s="27">
        <v>0</v>
      </c>
      <c r="F12" s="27">
        <v>5253653</v>
      </c>
      <c r="G12" s="27">
        <v>1293273</v>
      </c>
      <c r="H12" s="27">
        <v>2062136</v>
      </c>
      <c r="I12" s="27">
        <v>5427865</v>
      </c>
      <c r="J12" s="27">
        <v>0</v>
      </c>
      <c r="K12" s="27">
        <v>67437</v>
      </c>
      <c r="L12" s="27">
        <v>991914</v>
      </c>
      <c r="M12" s="27">
        <v>3309781</v>
      </c>
      <c r="N12" s="27">
        <v>1151859</v>
      </c>
      <c r="O12" s="27">
        <v>52459</v>
      </c>
      <c r="P12" s="27">
        <v>5307372</v>
      </c>
      <c r="Q12" s="27">
        <v>10317545</v>
      </c>
      <c r="R12" s="27">
        <v>1893982</v>
      </c>
      <c r="S12" s="27">
        <v>25645631</v>
      </c>
      <c r="T12" s="27">
        <v>3256878</v>
      </c>
      <c r="U12" s="27">
        <v>0</v>
      </c>
      <c r="V12" s="27">
        <v>32101</v>
      </c>
      <c r="W12" s="27">
        <v>0</v>
      </c>
      <c r="X12" s="27">
        <v>0</v>
      </c>
      <c r="Y12" s="32">
        <f t="shared" si="0"/>
        <v>91325724</v>
      </c>
    </row>
    <row r="13" spans="1:25" s="33" customFormat="1" ht="14.4" customHeight="1">
      <c r="A13" s="25">
        <v>2008</v>
      </c>
      <c r="B13" s="14"/>
      <c r="C13" s="27">
        <v>19933340</v>
      </c>
      <c r="D13" s="27">
        <v>129141</v>
      </c>
      <c r="E13" s="202">
        <v>0</v>
      </c>
      <c r="F13" s="27">
        <v>2843024</v>
      </c>
      <c r="G13" s="27">
        <v>905541</v>
      </c>
      <c r="H13" s="27">
        <v>4099487</v>
      </c>
      <c r="I13" s="27">
        <v>439702</v>
      </c>
      <c r="J13" s="27">
        <v>3748289</v>
      </c>
      <c r="K13" s="27">
        <v>32287</v>
      </c>
      <c r="L13" s="27">
        <v>736309</v>
      </c>
      <c r="M13" s="27">
        <v>693190</v>
      </c>
      <c r="N13" s="27">
        <v>696104</v>
      </c>
      <c r="O13" s="27">
        <v>2917</v>
      </c>
      <c r="P13" s="27">
        <v>8479582</v>
      </c>
      <c r="Q13" s="27">
        <v>7767114</v>
      </c>
      <c r="R13" s="27">
        <v>1613585</v>
      </c>
      <c r="S13" s="27">
        <v>49589063</v>
      </c>
      <c r="T13" s="27">
        <v>2772732</v>
      </c>
      <c r="U13" s="27">
        <v>0</v>
      </c>
      <c r="V13" s="27">
        <v>441845</v>
      </c>
      <c r="W13" s="202">
        <v>0</v>
      </c>
      <c r="X13" s="202">
        <v>5534</v>
      </c>
      <c r="Y13" s="32">
        <f t="shared" si="0"/>
        <v>104928786</v>
      </c>
    </row>
    <row r="14" spans="1:25" s="33" customFormat="1" ht="14.4" customHeight="1">
      <c r="A14" s="25">
        <v>2009</v>
      </c>
      <c r="B14" s="14"/>
      <c r="C14" s="27">
        <v>13138979</v>
      </c>
      <c r="D14" s="27">
        <v>15482</v>
      </c>
      <c r="E14" s="27">
        <v>0</v>
      </c>
      <c r="F14" s="27">
        <v>2990444</v>
      </c>
      <c r="G14" s="27">
        <v>696126</v>
      </c>
      <c r="H14" s="27">
        <v>2278779</v>
      </c>
      <c r="I14" s="27">
        <v>192121</v>
      </c>
      <c r="J14" s="27">
        <v>1893704</v>
      </c>
      <c r="K14" s="27">
        <v>46550</v>
      </c>
      <c r="L14" s="27">
        <v>310190</v>
      </c>
      <c r="M14" s="27">
        <v>78156</v>
      </c>
      <c r="N14" s="27">
        <v>593271</v>
      </c>
      <c r="O14" s="27">
        <v>157572</v>
      </c>
      <c r="P14" s="27">
        <v>2530856</v>
      </c>
      <c r="Q14" s="27">
        <v>2912013</v>
      </c>
      <c r="R14" s="27">
        <v>861549</v>
      </c>
      <c r="S14" s="27">
        <v>19153707</v>
      </c>
      <c r="T14" s="27">
        <v>3319342</v>
      </c>
      <c r="U14" s="27">
        <v>0</v>
      </c>
      <c r="V14" s="27">
        <v>138356</v>
      </c>
      <c r="W14" s="27">
        <v>0</v>
      </c>
      <c r="X14" s="27">
        <v>0</v>
      </c>
      <c r="Y14" s="32">
        <f t="shared" si="0"/>
        <v>51307197</v>
      </c>
    </row>
    <row r="15" spans="1:25" s="33" customFormat="1" ht="14.4" customHeight="1">
      <c r="A15" s="25">
        <v>2010</v>
      </c>
      <c r="B15" s="14"/>
      <c r="C15" s="27">
        <v>8462460</v>
      </c>
      <c r="D15" s="27">
        <v>0</v>
      </c>
      <c r="E15" s="202">
        <v>0</v>
      </c>
      <c r="F15" s="27">
        <v>2918400</v>
      </c>
      <c r="G15" s="27">
        <v>535022</v>
      </c>
      <c r="H15" s="27">
        <v>77395</v>
      </c>
      <c r="I15" s="27">
        <v>150784</v>
      </c>
      <c r="J15" s="27">
        <v>2111172</v>
      </c>
      <c r="K15" s="27">
        <v>13039</v>
      </c>
      <c r="L15" s="27">
        <v>365989</v>
      </c>
      <c r="M15" s="27">
        <v>126691</v>
      </c>
      <c r="N15" s="27">
        <v>179901</v>
      </c>
      <c r="O15" s="27">
        <v>0</v>
      </c>
      <c r="P15" s="27">
        <v>3969643</v>
      </c>
      <c r="Q15" s="27">
        <v>2560889</v>
      </c>
      <c r="R15" s="27">
        <v>591009</v>
      </c>
      <c r="S15" s="27">
        <v>21360921</v>
      </c>
      <c r="T15" s="27">
        <v>2184289</v>
      </c>
      <c r="U15" s="27">
        <v>0</v>
      </c>
      <c r="V15" s="27">
        <v>0</v>
      </c>
      <c r="W15" s="202">
        <v>0</v>
      </c>
      <c r="X15" s="202">
        <v>0</v>
      </c>
      <c r="Y15" s="32">
        <f t="shared" si="0"/>
        <v>45607604</v>
      </c>
    </row>
    <row r="16" spans="1:25" s="33" customFormat="1" ht="14.4" customHeight="1">
      <c r="A16" s="25">
        <v>2011</v>
      </c>
      <c r="B16" s="14"/>
      <c r="C16" s="27">
        <v>10573151</v>
      </c>
      <c r="D16" s="27">
        <v>36004</v>
      </c>
      <c r="E16" s="27">
        <v>0</v>
      </c>
      <c r="F16" s="27">
        <v>6304409</v>
      </c>
      <c r="G16" s="27">
        <v>813330</v>
      </c>
      <c r="H16" s="27">
        <v>155367</v>
      </c>
      <c r="I16" s="27">
        <v>168529</v>
      </c>
      <c r="J16" s="27">
        <v>1768238</v>
      </c>
      <c r="K16" s="27">
        <v>27688</v>
      </c>
      <c r="L16" s="27">
        <v>1166296</v>
      </c>
      <c r="M16" s="27">
        <v>31908</v>
      </c>
      <c r="N16" s="27">
        <v>244376</v>
      </c>
      <c r="O16" s="27">
        <v>20536</v>
      </c>
      <c r="P16" s="27">
        <v>1697581</v>
      </c>
      <c r="Q16" s="27">
        <v>2095365</v>
      </c>
      <c r="R16" s="27">
        <v>789185</v>
      </c>
      <c r="S16" s="27">
        <v>15415921.34</v>
      </c>
      <c r="T16" s="27">
        <v>1508032</v>
      </c>
      <c r="U16" s="27">
        <v>0</v>
      </c>
      <c r="V16" s="27">
        <v>554234</v>
      </c>
      <c r="W16" s="27">
        <v>0</v>
      </c>
      <c r="X16" s="27">
        <v>0</v>
      </c>
      <c r="Y16" s="32">
        <f t="shared" si="0"/>
        <v>43370150.340000004</v>
      </c>
    </row>
    <row r="17" spans="1:28" s="33" customFormat="1" ht="14.4" customHeight="1">
      <c r="A17" s="184">
        <v>2012</v>
      </c>
      <c r="B17" s="31"/>
      <c r="C17" s="27">
        <v>9716740</v>
      </c>
      <c r="D17" s="27">
        <v>0</v>
      </c>
      <c r="E17" s="27">
        <v>0</v>
      </c>
      <c r="F17" s="27">
        <v>5360075</v>
      </c>
      <c r="G17" s="27">
        <v>828032</v>
      </c>
      <c r="H17" s="27">
        <v>518930</v>
      </c>
      <c r="I17" s="27">
        <v>124044</v>
      </c>
      <c r="J17" s="27">
        <v>2655167</v>
      </c>
      <c r="K17" s="27">
        <v>7526</v>
      </c>
      <c r="L17" s="27">
        <v>899509</v>
      </c>
      <c r="M17" s="27">
        <v>299232</v>
      </c>
      <c r="N17" s="27">
        <v>495587</v>
      </c>
      <c r="O17" s="27">
        <v>20598</v>
      </c>
      <c r="P17" s="27">
        <v>3575381</v>
      </c>
      <c r="Q17" s="27">
        <v>3490399</v>
      </c>
      <c r="R17" s="27">
        <v>311933</v>
      </c>
      <c r="S17" s="27">
        <v>13587677</v>
      </c>
      <c r="T17" s="27">
        <v>4240258</v>
      </c>
      <c r="U17" s="27">
        <v>10000</v>
      </c>
      <c r="V17" s="27">
        <v>2740</v>
      </c>
      <c r="W17" s="27" t="s">
        <v>88</v>
      </c>
      <c r="X17" s="27">
        <v>90</v>
      </c>
      <c r="Y17" s="32">
        <f t="shared" si="0"/>
        <v>46143918</v>
      </c>
    </row>
    <row r="18" spans="1:28" s="33" customFormat="1" ht="14.4" customHeight="1">
      <c r="A18" s="184">
        <v>2013</v>
      </c>
      <c r="B18" s="31"/>
      <c r="C18" s="27">
        <v>9143203</v>
      </c>
      <c r="D18" s="27">
        <v>28841</v>
      </c>
      <c r="E18" s="27">
        <v>0</v>
      </c>
      <c r="F18" s="27">
        <v>8673983</v>
      </c>
      <c r="G18" s="27">
        <v>936146</v>
      </c>
      <c r="H18" s="27">
        <v>235467</v>
      </c>
      <c r="I18" s="27">
        <v>608163</v>
      </c>
      <c r="J18" s="27">
        <v>2850815</v>
      </c>
      <c r="K18" s="27">
        <v>9229</v>
      </c>
      <c r="L18" s="27">
        <v>983699</v>
      </c>
      <c r="M18" s="27">
        <v>166513</v>
      </c>
      <c r="N18" s="27">
        <v>888414</v>
      </c>
      <c r="O18" s="27">
        <v>12999</v>
      </c>
      <c r="P18" s="27">
        <v>2262080</v>
      </c>
      <c r="Q18" s="27">
        <v>4009067</v>
      </c>
      <c r="R18" s="27">
        <v>303448</v>
      </c>
      <c r="S18" s="27">
        <v>8887629</v>
      </c>
      <c r="T18" s="27">
        <v>5253764</v>
      </c>
      <c r="U18" s="27">
        <v>0</v>
      </c>
      <c r="V18" s="27">
        <v>9628</v>
      </c>
      <c r="W18" s="27" t="s">
        <v>88</v>
      </c>
      <c r="X18" s="27" t="s">
        <v>88</v>
      </c>
      <c r="Y18" s="32">
        <f t="shared" si="0"/>
        <v>45263088</v>
      </c>
    </row>
    <row r="19" spans="1:28" s="33" customFormat="1" ht="14.4" customHeight="1">
      <c r="A19" s="184">
        <v>2014</v>
      </c>
      <c r="B19" s="31"/>
      <c r="C19" s="27">
        <v>10842681</v>
      </c>
      <c r="D19" s="27">
        <v>6298</v>
      </c>
      <c r="E19" s="27">
        <v>0</v>
      </c>
      <c r="F19" s="27">
        <v>9214745</v>
      </c>
      <c r="G19" s="27">
        <v>773215</v>
      </c>
      <c r="H19" s="27">
        <v>172517</v>
      </c>
      <c r="I19" s="27">
        <v>114190</v>
      </c>
      <c r="J19" s="27">
        <v>2897232</v>
      </c>
      <c r="K19" s="27">
        <v>9875</v>
      </c>
      <c r="L19" s="27">
        <v>1025214</v>
      </c>
      <c r="M19" s="27">
        <v>16893</v>
      </c>
      <c r="N19" s="27">
        <v>12900</v>
      </c>
      <c r="O19" s="27">
        <v>7421</v>
      </c>
      <c r="P19" s="27">
        <v>2024314</v>
      </c>
      <c r="Q19" s="27">
        <v>1430595</v>
      </c>
      <c r="R19" s="27">
        <v>796553</v>
      </c>
      <c r="S19" s="27">
        <v>9963514</v>
      </c>
      <c r="T19" s="34">
        <v>1941020</v>
      </c>
      <c r="U19" s="27">
        <v>0</v>
      </c>
      <c r="V19" s="27">
        <v>8566</v>
      </c>
      <c r="W19" s="27">
        <v>10647</v>
      </c>
      <c r="X19" s="27" t="s">
        <v>88</v>
      </c>
      <c r="Y19" s="32">
        <f t="shared" si="0"/>
        <v>41268390</v>
      </c>
    </row>
    <row r="20" spans="1:28" s="33" customFormat="1" ht="14.4" customHeight="1">
      <c r="A20" s="184">
        <v>2015</v>
      </c>
      <c r="B20" s="31"/>
      <c r="C20" s="27">
        <v>8490319</v>
      </c>
      <c r="D20" s="27">
        <v>13823</v>
      </c>
      <c r="E20" s="27">
        <v>0</v>
      </c>
      <c r="F20" s="27">
        <v>7688662</v>
      </c>
      <c r="G20" s="27">
        <v>1183591</v>
      </c>
      <c r="H20" s="27">
        <v>521227</v>
      </c>
      <c r="I20" s="27">
        <v>121436</v>
      </c>
      <c r="J20" s="35">
        <v>654296</v>
      </c>
      <c r="K20" s="35">
        <v>16292</v>
      </c>
      <c r="L20" s="27">
        <v>993416</v>
      </c>
      <c r="M20" s="27">
        <v>6624</v>
      </c>
      <c r="N20" s="27">
        <v>53643</v>
      </c>
      <c r="O20" s="35">
        <v>7108</v>
      </c>
      <c r="P20" s="27">
        <v>2043717</v>
      </c>
      <c r="Q20" s="27">
        <v>681423</v>
      </c>
      <c r="R20" s="27">
        <v>1258607</v>
      </c>
      <c r="S20" s="27">
        <v>5882910</v>
      </c>
      <c r="T20" s="27">
        <v>2713893</v>
      </c>
      <c r="U20" s="35">
        <v>26885</v>
      </c>
      <c r="V20" s="34">
        <v>0</v>
      </c>
      <c r="W20" s="27">
        <v>0</v>
      </c>
      <c r="X20" s="27" t="s">
        <v>88</v>
      </c>
      <c r="Y20" s="32">
        <f t="shared" si="0"/>
        <v>32357872</v>
      </c>
      <c r="Z20" s="27"/>
      <c r="AA20" s="27"/>
      <c r="AB20" s="27"/>
    </row>
    <row r="21" spans="1:28" s="33" customFormat="1" ht="14.4" customHeight="1">
      <c r="A21" s="184">
        <v>2016</v>
      </c>
      <c r="B21" s="31"/>
      <c r="C21" s="27">
        <v>6676108.0674000001</v>
      </c>
      <c r="D21" s="27">
        <v>83004</v>
      </c>
      <c r="E21" s="27">
        <v>8624</v>
      </c>
      <c r="F21" s="27">
        <v>10586506</v>
      </c>
      <c r="G21" s="4">
        <v>863574</v>
      </c>
      <c r="H21" s="27">
        <v>37042</v>
      </c>
      <c r="I21" s="27">
        <v>242952</v>
      </c>
      <c r="J21" s="27">
        <v>0</v>
      </c>
      <c r="K21" s="27">
        <v>403611</v>
      </c>
      <c r="L21" s="27">
        <v>761377</v>
      </c>
      <c r="M21" s="27">
        <v>886844</v>
      </c>
      <c r="N21" s="27">
        <v>0</v>
      </c>
      <c r="O21" s="27">
        <v>20870</v>
      </c>
      <c r="P21" s="27">
        <v>1053439</v>
      </c>
      <c r="Q21" s="27">
        <v>1303830</v>
      </c>
      <c r="R21" s="27">
        <v>147433</v>
      </c>
      <c r="S21" s="27">
        <v>4833033</v>
      </c>
      <c r="T21" s="27">
        <v>4581045</v>
      </c>
      <c r="U21" s="27">
        <v>0</v>
      </c>
      <c r="V21" s="34">
        <v>0</v>
      </c>
      <c r="W21" s="27">
        <v>1</v>
      </c>
      <c r="X21" s="27" t="s">
        <v>92</v>
      </c>
      <c r="Y21" s="32">
        <f t="shared" si="0"/>
        <v>32489293.067400001</v>
      </c>
      <c r="Z21" s="27"/>
      <c r="AA21" s="27"/>
      <c r="AB21" s="27"/>
    </row>
    <row r="22" spans="1:28" s="33" customFormat="1" ht="14.4" customHeight="1">
      <c r="A22" s="184">
        <v>2017</v>
      </c>
      <c r="B22" s="31"/>
      <c r="C22" s="27">
        <v>5525263.0674000001</v>
      </c>
      <c r="D22" s="27">
        <v>78040</v>
      </c>
      <c r="E22" s="27">
        <v>0</v>
      </c>
      <c r="F22" s="27">
        <v>11970391</v>
      </c>
      <c r="G22" s="27">
        <v>614044</v>
      </c>
      <c r="H22" s="27">
        <v>147103</v>
      </c>
      <c r="I22" s="27">
        <v>249576</v>
      </c>
      <c r="J22" s="27">
        <v>991692</v>
      </c>
      <c r="K22" s="4">
        <v>16096</v>
      </c>
      <c r="L22" s="183">
        <v>2007562</v>
      </c>
      <c r="M22" s="27">
        <v>58552</v>
      </c>
      <c r="N22" s="27">
        <v>44315</v>
      </c>
      <c r="O22" s="27">
        <v>44698</v>
      </c>
      <c r="P22" s="27">
        <v>658944</v>
      </c>
      <c r="Q22" s="27">
        <v>2482748</v>
      </c>
      <c r="R22" s="27">
        <v>293582</v>
      </c>
      <c r="S22" s="27">
        <v>3927162</v>
      </c>
      <c r="T22" s="27">
        <v>3806999</v>
      </c>
      <c r="U22" s="27">
        <v>0</v>
      </c>
      <c r="V22" s="27">
        <v>22685</v>
      </c>
      <c r="W22" s="27">
        <v>0</v>
      </c>
      <c r="X22" s="27">
        <v>0</v>
      </c>
      <c r="Y22" s="32">
        <f t="shared" si="0"/>
        <v>32939452.067400001</v>
      </c>
      <c r="Z22" s="27"/>
      <c r="AA22" s="27"/>
      <c r="AB22" s="27"/>
    </row>
    <row r="23" spans="1:28" s="33" customFormat="1" ht="14.4" customHeight="1">
      <c r="A23" s="184">
        <v>2018</v>
      </c>
      <c r="B23" s="31"/>
      <c r="C23" s="27">
        <f>SUM(C30:C33)</f>
        <v>5792481</v>
      </c>
      <c r="D23" s="27">
        <f t="shared" ref="D23:Y23" si="1">SUM(D30:D33)</f>
        <v>93614</v>
      </c>
      <c r="E23" s="27">
        <f t="shared" si="1"/>
        <v>0</v>
      </c>
      <c r="F23" s="27">
        <f t="shared" si="1"/>
        <v>12062777</v>
      </c>
      <c r="G23" s="27">
        <f t="shared" si="1"/>
        <v>723849</v>
      </c>
      <c r="H23" s="27">
        <f t="shared" si="1"/>
        <v>2493436</v>
      </c>
      <c r="I23" s="27">
        <f t="shared" si="1"/>
        <v>310744</v>
      </c>
      <c r="J23" s="27">
        <f t="shared" si="1"/>
        <v>1117809</v>
      </c>
      <c r="K23" s="27">
        <f t="shared" si="1"/>
        <v>0</v>
      </c>
      <c r="L23" s="27">
        <f t="shared" si="1"/>
        <v>2380254</v>
      </c>
      <c r="M23" s="27">
        <f t="shared" si="1"/>
        <v>35364</v>
      </c>
      <c r="N23" s="27">
        <f t="shared" si="1"/>
        <v>63550</v>
      </c>
      <c r="O23" s="27">
        <f t="shared" si="1"/>
        <v>136359</v>
      </c>
      <c r="P23" s="27">
        <f t="shared" si="1"/>
        <v>2362351</v>
      </c>
      <c r="Q23" s="27">
        <f t="shared" si="1"/>
        <v>1072071</v>
      </c>
      <c r="R23" s="27">
        <f t="shared" si="1"/>
        <v>447577</v>
      </c>
      <c r="S23" s="27">
        <f t="shared" si="1"/>
        <v>3132138</v>
      </c>
      <c r="T23" s="27">
        <f t="shared" si="1"/>
        <v>1927774</v>
      </c>
      <c r="U23" s="27">
        <f t="shared" si="1"/>
        <v>0</v>
      </c>
      <c r="V23" s="27">
        <f t="shared" si="1"/>
        <v>55462</v>
      </c>
      <c r="W23" s="27">
        <f t="shared" si="1"/>
        <v>0</v>
      </c>
      <c r="X23" s="27">
        <f t="shared" si="1"/>
        <v>0</v>
      </c>
      <c r="Y23" s="27">
        <f t="shared" si="1"/>
        <v>34207610</v>
      </c>
      <c r="Z23" s="27"/>
      <c r="AA23" s="27"/>
      <c r="AB23" s="27"/>
    </row>
    <row r="24" spans="1:28" s="33" customFormat="1" ht="14.4" customHeight="1">
      <c r="A24" s="184">
        <v>2019</v>
      </c>
      <c r="B24" s="72"/>
      <c r="C24" s="27">
        <f>SUM(C34:C37)</f>
        <v>4044231</v>
      </c>
      <c r="D24" s="27">
        <f t="shared" ref="D24:Y24" si="2">SUM(D34:D37)</f>
        <v>49382</v>
      </c>
      <c r="E24" s="27">
        <f t="shared" si="2"/>
        <v>0</v>
      </c>
      <c r="F24" s="27">
        <f t="shared" si="2"/>
        <v>13396085</v>
      </c>
      <c r="G24" s="27">
        <f t="shared" si="2"/>
        <v>491825</v>
      </c>
      <c r="H24" s="27">
        <v>2115879</v>
      </c>
      <c r="I24" s="27">
        <f t="shared" si="2"/>
        <v>194346</v>
      </c>
      <c r="J24" s="27">
        <f t="shared" si="2"/>
        <v>919877</v>
      </c>
      <c r="K24" s="27">
        <f t="shared" si="2"/>
        <v>2651</v>
      </c>
      <c r="L24" s="27">
        <f t="shared" si="2"/>
        <v>130446</v>
      </c>
      <c r="M24" s="27">
        <f t="shared" si="2"/>
        <v>789912</v>
      </c>
      <c r="N24" s="27">
        <f t="shared" si="2"/>
        <v>323799</v>
      </c>
      <c r="O24" s="27">
        <f t="shared" si="2"/>
        <v>18787</v>
      </c>
      <c r="P24" s="27">
        <f t="shared" si="2"/>
        <v>816395</v>
      </c>
      <c r="Q24" s="27">
        <f t="shared" si="2"/>
        <v>1579228</v>
      </c>
      <c r="R24" s="27">
        <f t="shared" si="2"/>
        <v>513471</v>
      </c>
      <c r="S24" s="27">
        <f t="shared" si="2"/>
        <v>5392746</v>
      </c>
      <c r="T24" s="27">
        <f t="shared" si="2"/>
        <v>1304892</v>
      </c>
      <c r="U24" s="27">
        <f t="shared" si="2"/>
        <v>0</v>
      </c>
      <c r="V24" s="27">
        <f t="shared" si="2"/>
        <v>149981</v>
      </c>
      <c r="W24" s="27">
        <f t="shared" si="2"/>
        <v>0</v>
      </c>
      <c r="X24" s="27">
        <f t="shared" si="2"/>
        <v>0</v>
      </c>
      <c r="Y24" s="27">
        <f t="shared" si="2"/>
        <v>32233933</v>
      </c>
      <c r="Z24" s="27"/>
      <c r="AA24" s="27"/>
      <c r="AB24" s="27"/>
    </row>
    <row r="25" spans="1:28" s="33" customFormat="1" ht="14.4" customHeight="1">
      <c r="A25" s="184">
        <v>2020</v>
      </c>
      <c r="C25" s="27">
        <f>SUM(C38:C41)</f>
        <v>2017766</v>
      </c>
      <c r="D25" s="27">
        <f t="shared" ref="D25:Y25" si="3">SUM(D38:D41)</f>
        <v>151803</v>
      </c>
      <c r="E25" s="27">
        <f t="shared" si="3"/>
        <v>29724</v>
      </c>
      <c r="F25" s="27">
        <f t="shared" si="3"/>
        <v>13833589</v>
      </c>
      <c r="G25" s="27">
        <f t="shared" si="3"/>
        <v>378428</v>
      </c>
      <c r="H25" s="27">
        <f t="shared" si="3"/>
        <v>5745491</v>
      </c>
      <c r="I25" s="27">
        <f t="shared" si="3"/>
        <v>532097</v>
      </c>
      <c r="J25" s="27">
        <f t="shared" si="3"/>
        <v>1210131</v>
      </c>
      <c r="K25" s="27">
        <f t="shared" si="3"/>
        <v>49453</v>
      </c>
      <c r="L25" s="27">
        <f t="shared" si="3"/>
        <v>272014</v>
      </c>
      <c r="M25" s="27">
        <f t="shared" si="3"/>
        <v>457673</v>
      </c>
      <c r="N25" s="27">
        <f t="shared" si="3"/>
        <v>201058</v>
      </c>
      <c r="O25" s="27">
        <f t="shared" si="3"/>
        <v>50601</v>
      </c>
      <c r="P25" s="27">
        <f t="shared" si="3"/>
        <v>550472</v>
      </c>
      <c r="Q25" s="27">
        <f t="shared" si="3"/>
        <v>2906822</v>
      </c>
      <c r="R25" s="27">
        <f t="shared" si="3"/>
        <v>1352583</v>
      </c>
      <c r="S25" s="27">
        <f t="shared" si="3"/>
        <v>3494352</v>
      </c>
      <c r="T25" s="27">
        <f t="shared" si="3"/>
        <v>2370749</v>
      </c>
      <c r="U25" s="27">
        <f t="shared" si="3"/>
        <v>0</v>
      </c>
      <c r="V25" s="27">
        <f t="shared" si="3"/>
        <v>141518</v>
      </c>
      <c r="W25" s="27">
        <f t="shared" si="3"/>
        <v>140772</v>
      </c>
      <c r="X25" s="27">
        <f t="shared" si="3"/>
        <v>0</v>
      </c>
      <c r="Y25" s="27">
        <f t="shared" si="3"/>
        <v>35887096</v>
      </c>
      <c r="Z25" s="27"/>
      <c r="AA25" s="27"/>
      <c r="AB25" s="27"/>
    </row>
    <row r="26" spans="1:28" s="33" customFormat="1" ht="14.4" customHeight="1">
      <c r="A26" s="184">
        <v>2021</v>
      </c>
      <c r="B26" s="72"/>
      <c r="C26" s="27">
        <f>SUM(C42:C45)</f>
        <v>511322</v>
      </c>
      <c r="D26" s="27">
        <f t="shared" ref="D26:Y26" si="4">SUM(D42:D45)</f>
        <v>202503</v>
      </c>
      <c r="E26" s="27">
        <f t="shared" si="4"/>
        <v>0</v>
      </c>
      <c r="F26" s="27">
        <f t="shared" si="4"/>
        <v>19050690</v>
      </c>
      <c r="G26" s="27">
        <f t="shared" si="4"/>
        <v>385338</v>
      </c>
      <c r="H26" s="27">
        <f t="shared" si="4"/>
        <v>901119</v>
      </c>
      <c r="I26" s="27">
        <f t="shared" si="4"/>
        <v>1174649</v>
      </c>
      <c r="J26" s="27">
        <f t="shared" si="4"/>
        <v>3056838</v>
      </c>
      <c r="K26" s="27">
        <f t="shared" si="4"/>
        <v>23020</v>
      </c>
      <c r="L26" s="27">
        <f t="shared" si="4"/>
        <v>219940</v>
      </c>
      <c r="M26" s="27">
        <f t="shared" si="4"/>
        <v>439796</v>
      </c>
      <c r="N26" s="27">
        <f t="shared" si="4"/>
        <v>256225</v>
      </c>
      <c r="O26" s="27">
        <f t="shared" si="4"/>
        <v>27159</v>
      </c>
      <c r="P26" s="27">
        <f t="shared" si="4"/>
        <v>513315</v>
      </c>
      <c r="Q26" s="27">
        <f t="shared" si="4"/>
        <v>4947906</v>
      </c>
      <c r="R26" s="27">
        <f t="shared" si="4"/>
        <v>5646599</v>
      </c>
      <c r="S26" s="27">
        <f t="shared" si="4"/>
        <v>6332998</v>
      </c>
      <c r="T26" s="27">
        <f t="shared" si="4"/>
        <v>634319</v>
      </c>
      <c r="U26" s="27">
        <f t="shared" si="4"/>
        <v>0</v>
      </c>
      <c r="V26" s="27">
        <f t="shared" si="4"/>
        <v>116013</v>
      </c>
      <c r="W26" s="27">
        <f t="shared" si="4"/>
        <v>0</v>
      </c>
      <c r="X26" s="27">
        <f t="shared" si="4"/>
        <v>0</v>
      </c>
      <c r="Y26" s="27">
        <f t="shared" si="4"/>
        <v>44439749</v>
      </c>
      <c r="Z26" s="27"/>
      <c r="AA26" s="27"/>
      <c r="AB26" s="27"/>
    </row>
    <row r="27" spans="1:28" s="78" customFormat="1" ht="14.4" customHeight="1">
      <c r="A27" s="76">
        <v>2022</v>
      </c>
      <c r="B27" s="75" t="s">
        <v>137</v>
      </c>
      <c r="C27" s="77">
        <f>C46</f>
        <v>91964</v>
      </c>
      <c r="D27" s="77">
        <f t="shared" ref="D27:Y27" si="5">D46</f>
        <v>62233</v>
      </c>
      <c r="E27" s="77">
        <f t="shared" si="5"/>
        <v>0</v>
      </c>
      <c r="F27" s="77">
        <f t="shared" si="5"/>
        <v>5008664</v>
      </c>
      <c r="G27" s="77">
        <f t="shared" si="5"/>
        <v>118737</v>
      </c>
      <c r="H27" s="77">
        <f t="shared" si="5"/>
        <v>158192</v>
      </c>
      <c r="I27" s="77">
        <f t="shared" si="5"/>
        <v>164513</v>
      </c>
      <c r="J27" s="77">
        <f t="shared" si="5"/>
        <v>408174</v>
      </c>
      <c r="K27" s="77">
        <f t="shared" si="5"/>
        <v>0</v>
      </c>
      <c r="L27" s="77">
        <f t="shared" si="5"/>
        <v>107215</v>
      </c>
      <c r="M27" s="77">
        <f t="shared" si="5"/>
        <v>2505</v>
      </c>
      <c r="N27" s="77">
        <f t="shared" si="5"/>
        <v>20086</v>
      </c>
      <c r="O27" s="77">
        <f t="shared" si="5"/>
        <v>2720</v>
      </c>
      <c r="P27" s="77">
        <f t="shared" si="5"/>
        <v>8656</v>
      </c>
      <c r="Q27" s="77">
        <f t="shared" si="5"/>
        <v>1512144</v>
      </c>
      <c r="R27" s="77">
        <f t="shared" si="5"/>
        <v>781954</v>
      </c>
      <c r="S27" s="77">
        <f t="shared" si="5"/>
        <v>1487200</v>
      </c>
      <c r="T27" s="77">
        <f t="shared" si="5"/>
        <v>46750</v>
      </c>
      <c r="U27" s="77">
        <f t="shared" si="5"/>
        <v>0</v>
      </c>
      <c r="V27" s="77">
        <f t="shared" si="5"/>
        <v>114738</v>
      </c>
      <c r="W27" s="77">
        <f t="shared" si="5"/>
        <v>0</v>
      </c>
      <c r="X27" s="77">
        <f t="shared" si="5"/>
        <v>0</v>
      </c>
      <c r="Y27" s="77">
        <f t="shared" si="5"/>
        <v>10096445</v>
      </c>
      <c r="Z27" s="77"/>
      <c r="AA27" s="77"/>
      <c r="AB27" s="77"/>
    </row>
    <row r="28" spans="1:28" s="33" customFormat="1" ht="14.4" customHeight="1">
      <c r="A28" s="184"/>
      <c r="B28" s="31"/>
      <c r="C28" s="27"/>
      <c r="D28" s="27"/>
      <c r="E28" s="27"/>
      <c r="F28" s="27"/>
      <c r="G28" s="27"/>
      <c r="H28" s="27"/>
      <c r="I28" s="27"/>
      <c r="J28" s="27"/>
      <c r="K28" s="4"/>
      <c r="L28" s="18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2"/>
      <c r="Z28" s="27"/>
      <c r="AA28" s="27"/>
      <c r="AB28" s="27"/>
    </row>
    <row r="29" spans="1:28" s="33" customFormat="1" ht="14.4" customHeight="1">
      <c r="A29" s="246" t="s">
        <v>94</v>
      </c>
      <c r="B29" s="247"/>
      <c r="C29" s="27"/>
      <c r="D29" s="27"/>
      <c r="E29" s="27"/>
      <c r="F29" s="27"/>
      <c r="G29" s="27"/>
      <c r="H29" s="27"/>
      <c r="I29" s="27"/>
      <c r="J29" s="27"/>
      <c r="K29" s="4"/>
      <c r="L29" s="18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2"/>
      <c r="Z29" s="27"/>
      <c r="AA29" s="27"/>
      <c r="AB29" s="27"/>
    </row>
    <row r="30" spans="1:28" s="33" customFormat="1" ht="14.4" customHeight="1">
      <c r="A30" s="250">
        <v>2018</v>
      </c>
      <c r="B30" s="50" t="s">
        <v>95</v>
      </c>
      <c r="C30" s="46">
        <v>2022027</v>
      </c>
      <c r="D30" s="46">
        <v>13058</v>
      </c>
      <c r="E30" s="46">
        <v>0</v>
      </c>
      <c r="F30" s="46">
        <v>2461409</v>
      </c>
      <c r="G30" s="46">
        <v>209361</v>
      </c>
      <c r="H30" s="46">
        <v>220091</v>
      </c>
      <c r="I30" s="46">
        <v>64835</v>
      </c>
      <c r="J30" s="46">
        <v>13542</v>
      </c>
      <c r="K30" s="46">
        <v>0</v>
      </c>
      <c r="L30" s="46">
        <v>429821</v>
      </c>
      <c r="M30" s="46">
        <v>11079</v>
      </c>
      <c r="N30" s="46">
        <v>11302</v>
      </c>
      <c r="O30" s="46">
        <v>7972</v>
      </c>
      <c r="P30" s="46">
        <v>89242</v>
      </c>
      <c r="Q30" s="46">
        <v>272186</v>
      </c>
      <c r="R30" s="46">
        <v>110864</v>
      </c>
      <c r="S30" s="46">
        <v>501621</v>
      </c>
      <c r="T30" s="46">
        <v>248712</v>
      </c>
      <c r="U30" s="46">
        <v>0</v>
      </c>
      <c r="V30" s="51">
        <v>450</v>
      </c>
      <c r="W30" s="46">
        <v>0</v>
      </c>
      <c r="X30" s="46">
        <v>0</v>
      </c>
      <c r="Y30" s="47">
        <f t="shared" ref="Y30:Y41" si="6">SUM(C30:X30)</f>
        <v>6687572</v>
      </c>
      <c r="Z30" s="27"/>
      <c r="AA30" s="27"/>
      <c r="AB30" s="27"/>
    </row>
    <row r="31" spans="1:28" s="33" customFormat="1" ht="14.4" customHeight="1">
      <c r="A31" s="251"/>
      <c r="B31" s="50" t="s">
        <v>96</v>
      </c>
      <c r="C31" s="46">
        <v>1805736</v>
      </c>
      <c r="D31" s="48">
        <v>47872</v>
      </c>
      <c r="E31" s="46">
        <v>0</v>
      </c>
      <c r="F31" s="46">
        <v>2887712</v>
      </c>
      <c r="G31" s="46">
        <v>131873</v>
      </c>
      <c r="H31" s="46">
        <v>378169</v>
      </c>
      <c r="I31" s="46">
        <v>105668</v>
      </c>
      <c r="J31" s="46">
        <v>524627</v>
      </c>
      <c r="K31" s="46">
        <v>0</v>
      </c>
      <c r="L31" s="46">
        <v>334102</v>
      </c>
      <c r="M31" s="46">
        <v>15533</v>
      </c>
      <c r="N31" s="46">
        <v>26347</v>
      </c>
      <c r="O31" s="46">
        <v>33679</v>
      </c>
      <c r="P31" s="46">
        <v>168086</v>
      </c>
      <c r="Q31" s="46">
        <v>359473</v>
      </c>
      <c r="R31" s="46">
        <v>264047</v>
      </c>
      <c r="S31" s="46">
        <v>1455599</v>
      </c>
      <c r="T31" s="49">
        <v>519990</v>
      </c>
      <c r="U31" s="49">
        <v>0</v>
      </c>
      <c r="V31" s="46">
        <v>45000</v>
      </c>
      <c r="W31" s="46">
        <v>0</v>
      </c>
      <c r="X31" s="46">
        <v>0</v>
      </c>
      <c r="Y31" s="47">
        <f t="shared" si="6"/>
        <v>9103513</v>
      </c>
      <c r="Z31" s="27"/>
      <c r="AA31" s="27"/>
      <c r="AB31" s="27"/>
    </row>
    <row r="32" spans="1:28" s="33" customFormat="1" ht="14.4" customHeight="1">
      <c r="A32" s="251"/>
      <c r="B32" s="50" t="s">
        <v>97</v>
      </c>
      <c r="C32" s="46">
        <v>1010501</v>
      </c>
      <c r="D32" s="46">
        <v>11437</v>
      </c>
      <c r="E32" s="46">
        <v>0</v>
      </c>
      <c r="F32" s="46">
        <v>2809341</v>
      </c>
      <c r="G32" s="46">
        <v>202078</v>
      </c>
      <c r="H32" s="46">
        <v>706242</v>
      </c>
      <c r="I32" s="46">
        <v>47921</v>
      </c>
      <c r="J32" s="46">
        <v>451735</v>
      </c>
      <c r="K32" s="46">
        <v>0</v>
      </c>
      <c r="L32" s="46">
        <v>1492056</v>
      </c>
      <c r="M32" s="46">
        <v>8752</v>
      </c>
      <c r="N32" s="46">
        <v>0</v>
      </c>
      <c r="O32" s="46">
        <v>88384</v>
      </c>
      <c r="P32" s="46">
        <v>2055825</v>
      </c>
      <c r="Q32" s="46">
        <v>277272</v>
      </c>
      <c r="R32" s="46">
        <v>37121</v>
      </c>
      <c r="S32" s="46">
        <v>421023</v>
      </c>
      <c r="T32" s="49">
        <v>289161</v>
      </c>
      <c r="U32" s="49">
        <v>0</v>
      </c>
      <c r="V32" s="46">
        <v>3347</v>
      </c>
      <c r="W32" s="46">
        <v>0</v>
      </c>
      <c r="X32" s="46">
        <v>0</v>
      </c>
      <c r="Y32" s="47">
        <f t="shared" si="6"/>
        <v>9912196</v>
      </c>
      <c r="Z32" s="27"/>
      <c r="AA32" s="27"/>
      <c r="AB32" s="27"/>
    </row>
    <row r="33" spans="1:28" s="33" customFormat="1" ht="14.4" customHeight="1">
      <c r="A33" s="252"/>
      <c r="B33" s="50" t="s">
        <v>98</v>
      </c>
      <c r="C33" s="46">
        <v>954217</v>
      </c>
      <c r="D33" s="46">
        <v>21247</v>
      </c>
      <c r="E33" s="46">
        <v>0</v>
      </c>
      <c r="F33" s="46">
        <v>3904315</v>
      </c>
      <c r="G33" s="46">
        <v>180537</v>
      </c>
      <c r="H33" s="46">
        <v>1188934</v>
      </c>
      <c r="I33" s="46">
        <v>92320</v>
      </c>
      <c r="J33" s="46">
        <v>127905</v>
      </c>
      <c r="K33" s="46">
        <v>0</v>
      </c>
      <c r="L33" s="46">
        <v>124275</v>
      </c>
      <c r="M33" s="46">
        <v>0</v>
      </c>
      <c r="N33" s="46">
        <v>25901</v>
      </c>
      <c r="O33" s="46">
        <v>6324</v>
      </c>
      <c r="P33" s="46">
        <v>49198</v>
      </c>
      <c r="Q33" s="46">
        <v>163140</v>
      </c>
      <c r="R33" s="46">
        <v>35545</v>
      </c>
      <c r="S33" s="46">
        <v>753895</v>
      </c>
      <c r="T33" s="49">
        <v>869911</v>
      </c>
      <c r="U33" s="49">
        <v>0</v>
      </c>
      <c r="V33" s="46">
        <v>6665</v>
      </c>
      <c r="W33" s="46">
        <v>0</v>
      </c>
      <c r="X33" s="46">
        <v>0</v>
      </c>
      <c r="Y33" s="47">
        <f t="shared" si="6"/>
        <v>8504329</v>
      </c>
      <c r="Z33" s="27"/>
      <c r="AA33" s="27"/>
      <c r="AB33" s="27"/>
    </row>
    <row r="34" spans="1:28" s="33" customFormat="1" ht="14.4" customHeight="1">
      <c r="A34" s="250">
        <v>2019</v>
      </c>
      <c r="B34" s="50" t="s">
        <v>95</v>
      </c>
      <c r="C34" s="51">
        <v>945618</v>
      </c>
      <c r="D34" s="51">
        <v>6762</v>
      </c>
      <c r="E34" s="51">
        <v>0</v>
      </c>
      <c r="F34" s="51">
        <v>2948760</v>
      </c>
      <c r="G34" s="51">
        <v>97158</v>
      </c>
      <c r="H34" s="51">
        <v>441463</v>
      </c>
      <c r="I34" s="51">
        <v>68755</v>
      </c>
      <c r="J34" s="51">
        <v>544297</v>
      </c>
      <c r="K34" s="51">
        <v>0</v>
      </c>
      <c r="L34" s="51">
        <v>81417</v>
      </c>
      <c r="M34" s="51">
        <v>101</v>
      </c>
      <c r="N34" s="51">
        <v>0</v>
      </c>
      <c r="O34" s="51">
        <v>2600</v>
      </c>
      <c r="P34" s="51">
        <v>45124</v>
      </c>
      <c r="Q34" s="51">
        <v>137031</v>
      </c>
      <c r="R34" s="51">
        <v>11400</v>
      </c>
      <c r="S34" s="51">
        <v>860284</v>
      </c>
      <c r="T34" s="51">
        <v>45426</v>
      </c>
      <c r="U34" s="49">
        <v>0</v>
      </c>
      <c r="V34" s="49">
        <v>0</v>
      </c>
      <c r="W34" s="49">
        <v>0</v>
      </c>
      <c r="X34" s="49">
        <v>0</v>
      </c>
      <c r="Y34" s="47">
        <f t="shared" si="6"/>
        <v>6236196</v>
      </c>
      <c r="Z34" s="27"/>
      <c r="AA34" s="27"/>
      <c r="AB34" s="27"/>
    </row>
    <row r="35" spans="1:28" s="33" customFormat="1" ht="14.4" customHeight="1">
      <c r="A35" s="251"/>
      <c r="B35" s="50" t="s">
        <v>96</v>
      </c>
      <c r="C35" s="71">
        <v>992571</v>
      </c>
      <c r="D35" s="71">
        <v>9186</v>
      </c>
      <c r="E35" s="47">
        <v>0</v>
      </c>
      <c r="F35" s="71">
        <v>3124685</v>
      </c>
      <c r="G35" s="71">
        <v>118124</v>
      </c>
      <c r="H35" s="71">
        <v>705092</v>
      </c>
      <c r="I35" s="71">
        <v>65648</v>
      </c>
      <c r="J35" s="27">
        <v>314732</v>
      </c>
      <c r="K35" s="27">
        <v>2651</v>
      </c>
      <c r="L35" s="71">
        <v>10390</v>
      </c>
      <c r="M35" s="71">
        <v>5950</v>
      </c>
      <c r="N35" s="71">
        <v>0</v>
      </c>
      <c r="O35" s="71">
        <v>0</v>
      </c>
      <c r="P35" s="71">
        <v>254784</v>
      </c>
      <c r="Q35" s="71">
        <v>205939</v>
      </c>
      <c r="R35" s="71">
        <v>51785</v>
      </c>
      <c r="S35" s="71">
        <v>1551387</v>
      </c>
      <c r="T35" s="71">
        <v>780318</v>
      </c>
      <c r="U35" s="47">
        <v>0</v>
      </c>
      <c r="V35" s="71">
        <v>6977</v>
      </c>
      <c r="W35" s="47">
        <v>0</v>
      </c>
      <c r="X35" s="47">
        <v>0</v>
      </c>
      <c r="Y35" s="47">
        <f t="shared" si="6"/>
        <v>8200219</v>
      </c>
      <c r="Z35" s="27"/>
      <c r="AA35" s="27"/>
      <c r="AB35" s="27"/>
    </row>
    <row r="36" spans="1:28" s="183" customFormat="1" ht="14.4" customHeight="1">
      <c r="A36" s="251"/>
      <c r="B36" s="50" t="s">
        <v>97</v>
      </c>
      <c r="C36" s="71">
        <v>988591</v>
      </c>
      <c r="D36" s="71">
        <v>15894</v>
      </c>
      <c r="E36" s="47">
        <v>0</v>
      </c>
      <c r="F36" s="71">
        <v>3974858</v>
      </c>
      <c r="G36" s="71">
        <v>136031</v>
      </c>
      <c r="H36" s="71">
        <v>307280</v>
      </c>
      <c r="I36" s="71">
        <v>22514</v>
      </c>
      <c r="J36" s="27">
        <v>0</v>
      </c>
      <c r="K36" s="27">
        <v>0</v>
      </c>
      <c r="L36" s="71">
        <v>13937</v>
      </c>
      <c r="M36" s="71">
        <v>19450</v>
      </c>
      <c r="N36" s="71">
        <v>135842</v>
      </c>
      <c r="O36" s="71">
        <v>7546</v>
      </c>
      <c r="P36" s="71">
        <v>37665</v>
      </c>
      <c r="Q36" s="71">
        <v>302323</v>
      </c>
      <c r="R36" s="71">
        <v>61876</v>
      </c>
      <c r="S36" s="71">
        <v>1368282</v>
      </c>
      <c r="T36" s="71">
        <v>302210</v>
      </c>
      <c r="U36" s="47">
        <v>0</v>
      </c>
      <c r="V36" s="71">
        <v>0</v>
      </c>
      <c r="W36" s="47">
        <v>0</v>
      </c>
      <c r="X36" s="47">
        <v>0</v>
      </c>
      <c r="Y36" s="47">
        <f t="shared" si="6"/>
        <v>7694299</v>
      </c>
      <c r="Z36" s="27"/>
      <c r="AA36" s="27"/>
      <c r="AB36" s="27"/>
    </row>
    <row r="37" spans="1:28" s="183" customFormat="1" ht="14.4" customHeight="1">
      <c r="A37" s="252"/>
      <c r="B37" s="50" t="s">
        <v>98</v>
      </c>
      <c r="C37" s="71">
        <v>1117451</v>
      </c>
      <c r="D37" s="71">
        <v>17540</v>
      </c>
      <c r="E37" s="47">
        <v>0</v>
      </c>
      <c r="F37" s="71">
        <v>3347782</v>
      </c>
      <c r="G37" s="71">
        <v>140512</v>
      </c>
      <c r="H37" s="71">
        <v>662044</v>
      </c>
      <c r="I37" s="71">
        <v>37429</v>
      </c>
      <c r="J37" s="27">
        <v>60848</v>
      </c>
      <c r="K37" s="27">
        <v>0</v>
      </c>
      <c r="L37" s="71">
        <v>24702</v>
      </c>
      <c r="M37" s="71">
        <v>764411</v>
      </c>
      <c r="N37" s="71">
        <v>187957</v>
      </c>
      <c r="O37" s="71">
        <v>8641</v>
      </c>
      <c r="P37" s="71">
        <v>478822</v>
      </c>
      <c r="Q37" s="71">
        <v>933935</v>
      </c>
      <c r="R37" s="71">
        <v>388410</v>
      </c>
      <c r="S37" s="71">
        <v>1612793</v>
      </c>
      <c r="T37" s="71">
        <v>176938</v>
      </c>
      <c r="U37" s="47">
        <v>0</v>
      </c>
      <c r="V37" s="71">
        <v>143004</v>
      </c>
      <c r="W37" s="47">
        <v>0</v>
      </c>
      <c r="X37" s="47">
        <v>0</v>
      </c>
      <c r="Y37" s="47">
        <f t="shared" si="6"/>
        <v>10103219</v>
      </c>
      <c r="Z37" s="27"/>
      <c r="AA37" s="27"/>
      <c r="AB37" s="27"/>
    </row>
    <row r="38" spans="1:28" s="183" customFormat="1" ht="14.4" customHeight="1">
      <c r="A38" s="250">
        <v>2020</v>
      </c>
      <c r="B38" s="50" t="s">
        <v>95</v>
      </c>
      <c r="C38" s="4">
        <v>505861</v>
      </c>
      <c r="D38" s="4">
        <v>25234</v>
      </c>
      <c r="E38" s="4">
        <v>6217</v>
      </c>
      <c r="F38" s="4">
        <v>3090757</v>
      </c>
      <c r="G38" s="71">
        <v>127391</v>
      </c>
      <c r="H38" s="4">
        <v>982446</v>
      </c>
      <c r="I38" s="4">
        <v>85753</v>
      </c>
      <c r="J38" s="4">
        <v>338487</v>
      </c>
      <c r="K38" s="4">
        <v>20826</v>
      </c>
      <c r="L38" s="4">
        <v>27958</v>
      </c>
      <c r="M38" s="4">
        <v>5735</v>
      </c>
      <c r="N38" s="4">
        <v>78893</v>
      </c>
      <c r="O38" s="4">
        <v>0</v>
      </c>
      <c r="P38" s="4">
        <v>284128</v>
      </c>
      <c r="Q38" s="4">
        <v>819641</v>
      </c>
      <c r="R38" s="4">
        <v>237623</v>
      </c>
      <c r="S38" s="4">
        <v>1170786</v>
      </c>
      <c r="T38" s="4">
        <v>316527</v>
      </c>
      <c r="U38" s="4">
        <v>0</v>
      </c>
      <c r="V38" s="4">
        <v>6900</v>
      </c>
      <c r="W38" s="4">
        <v>0</v>
      </c>
      <c r="X38" s="4">
        <v>0</v>
      </c>
      <c r="Y38" s="47">
        <f t="shared" si="6"/>
        <v>8131163</v>
      </c>
      <c r="Z38" s="27"/>
      <c r="AA38" s="27"/>
      <c r="AB38" s="27"/>
    </row>
    <row r="39" spans="1:28" s="183" customFormat="1" ht="14.4" customHeight="1">
      <c r="A39" s="251"/>
      <c r="B39" s="50" t="s">
        <v>96</v>
      </c>
      <c r="C39" s="27">
        <v>333661</v>
      </c>
      <c r="D39" s="27">
        <v>48207</v>
      </c>
      <c r="E39" s="27">
        <v>23507</v>
      </c>
      <c r="F39" s="27">
        <v>3354387</v>
      </c>
      <c r="G39" s="27">
        <v>69661</v>
      </c>
      <c r="H39" s="27">
        <v>2644701</v>
      </c>
      <c r="I39" s="27">
        <v>16852</v>
      </c>
      <c r="J39" s="27">
        <v>175282</v>
      </c>
      <c r="K39" s="27">
        <v>5314</v>
      </c>
      <c r="L39" s="27">
        <v>61441</v>
      </c>
      <c r="M39" s="27">
        <v>407157</v>
      </c>
      <c r="N39" s="27">
        <v>5148</v>
      </c>
      <c r="O39" s="27">
        <v>3297</v>
      </c>
      <c r="P39" s="27">
        <v>254651</v>
      </c>
      <c r="Q39" s="27">
        <v>770930</v>
      </c>
      <c r="R39" s="27">
        <v>377250</v>
      </c>
      <c r="S39" s="27">
        <v>449427</v>
      </c>
      <c r="T39" s="27">
        <v>1878762</v>
      </c>
      <c r="U39" s="27">
        <v>0</v>
      </c>
      <c r="V39" s="27">
        <v>6996</v>
      </c>
      <c r="W39" s="27">
        <v>0</v>
      </c>
      <c r="X39" s="27">
        <v>0</v>
      </c>
      <c r="Y39" s="27">
        <f t="shared" si="6"/>
        <v>10886631</v>
      </c>
      <c r="Z39" s="27"/>
      <c r="AA39" s="27"/>
      <c r="AB39" s="27"/>
    </row>
    <row r="40" spans="1:28" s="183" customFormat="1" ht="14.4" customHeight="1">
      <c r="A40" s="251"/>
      <c r="B40" s="50" t="s">
        <v>97</v>
      </c>
      <c r="C40" s="115">
        <v>533989</v>
      </c>
      <c r="D40" s="115">
        <v>38463</v>
      </c>
      <c r="E40" s="27">
        <v>0</v>
      </c>
      <c r="F40" s="115">
        <v>4233475</v>
      </c>
      <c r="G40" s="115">
        <v>101649</v>
      </c>
      <c r="H40" s="115">
        <v>658936</v>
      </c>
      <c r="I40" s="115">
        <v>185341</v>
      </c>
      <c r="J40" s="115">
        <v>193959</v>
      </c>
      <c r="K40" s="115">
        <v>12336</v>
      </c>
      <c r="L40" s="115">
        <v>117994</v>
      </c>
      <c r="M40" s="115">
        <v>8700</v>
      </c>
      <c r="N40" s="115">
        <v>69938</v>
      </c>
      <c r="O40" s="115">
        <v>34612</v>
      </c>
      <c r="P40" s="115">
        <v>8693</v>
      </c>
      <c r="Q40" s="115">
        <v>648162</v>
      </c>
      <c r="R40" s="115">
        <v>377580</v>
      </c>
      <c r="S40" s="115">
        <v>847684</v>
      </c>
      <c r="T40" s="27">
        <v>175460</v>
      </c>
      <c r="U40" s="27">
        <v>0</v>
      </c>
      <c r="V40" s="115">
        <v>45706</v>
      </c>
      <c r="W40" s="115">
        <v>134834</v>
      </c>
      <c r="X40" s="27">
        <v>0</v>
      </c>
      <c r="Y40" s="27">
        <f t="shared" si="6"/>
        <v>8427511</v>
      </c>
      <c r="Z40" s="27"/>
      <c r="AA40" s="27"/>
      <c r="AB40" s="27"/>
    </row>
    <row r="41" spans="1:28" s="183" customFormat="1" ht="14.4" customHeight="1">
      <c r="A41" s="252"/>
      <c r="B41" s="50" t="s">
        <v>98</v>
      </c>
      <c r="C41" s="115">
        <v>644255</v>
      </c>
      <c r="D41" s="115">
        <v>39899</v>
      </c>
      <c r="E41" s="27">
        <v>0</v>
      </c>
      <c r="F41" s="115">
        <v>3154970</v>
      </c>
      <c r="G41" s="197">
        <v>79727</v>
      </c>
      <c r="H41" s="115">
        <v>1459408</v>
      </c>
      <c r="I41" s="115">
        <v>244151</v>
      </c>
      <c r="J41" s="197">
        <v>502403</v>
      </c>
      <c r="K41" s="115">
        <v>10977</v>
      </c>
      <c r="L41" s="115">
        <v>64621</v>
      </c>
      <c r="M41" s="115">
        <v>36081</v>
      </c>
      <c r="N41" s="115">
        <v>47079</v>
      </c>
      <c r="O41" s="115">
        <v>12692</v>
      </c>
      <c r="P41" s="197">
        <v>3000</v>
      </c>
      <c r="Q41" s="115">
        <v>668089</v>
      </c>
      <c r="R41" s="115">
        <v>360130</v>
      </c>
      <c r="S41" s="115">
        <v>1026455</v>
      </c>
      <c r="T41" s="27">
        <v>0</v>
      </c>
      <c r="U41" s="27">
        <v>0</v>
      </c>
      <c r="V41" s="115">
        <v>81916</v>
      </c>
      <c r="W41" s="197">
        <v>5938</v>
      </c>
      <c r="X41" s="27">
        <v>0</v>
      </c>
      <c r="Y41" s="27">
        <f t="shared" si="6"/>
        <v>8441791</v>
      </c>
      <c r="Z41" s="27"/>
      <c r="AA41" s="27"/>
      <c r="AB41" s="27"/>
    </row>
    <row r="42" spans="1:28" s="183" customFormat="1" ht="14.4" customHeight="1">
      <c r="A42" s="250">
        <v>2021</v>
      </c>
      <c r="B42" s="50" t="s">
        <v>95</v>
      </c>
      <c r="C42" s="27">
        <v>80413</v>
      </c>
      <c r="D42" s="27">
        <v>19798</v>
      </c>
      <c r="E42" s="47">
        <v>0</v>
      </c>
      <c r="F42" s="27">
        <v>2935978</v>
      </c>
      <c r="G42" s="27">
        <v>72686</v>
      </c>
      <c r="H42" s="27">
        <v>186937</v>
      </c>
      <c r="I42" s="27">
        <v>142426</v>
      </c>
      <c r="J42" s="27">
        <v>1477636</v>
      </c>
      <c r="K42" s="115">
        <v>14557</v>
      </c>
      <c r="L42" s="27">
        <v>0</v>
      </c>
      <c r="M42" s="27">
        <v>317806</v>
      </c>
      <c r="N42" s="27">
        <v>19478</v>
      </c>
      <c r="O42" s="27">
        <v>3327</v>
      </c>
      <c r="P42" s="27">
        <v>12800</v>
      </c>
      <c r="Q42" s="27">
        <v>798852</v>
      </c>
      <c r="R42" s="27">
        <v>190233</v>
      </c>
      <c r="S42" s="27">
        <v>1966053</v>
      </c>
      <c r="T42" s="27">
        <v>55830</v>
      </c>
      <c r="U42" s="27">
        <v>0</v>
      </c>
      <c r="V42" s="27">
        <v>60819</v>
      </c>
      <c r="W42" s="27">
        <v>0</v>
      </c>
      <c r="X42" s="27">
        <v>0</v>
      </c>
      <c r="Y42" s="27">
        <f>SUM(C42:X42)</f>
        <v>8355629</v>
      </c>
      <c r="Z42" s="27"/>
      <c r="AA42" s="27"/>
      <c r="AB42" s="27"/>
    </row>
    <row r="43" spans="1:28" s="183" customFormat="1" ht="14.4" customHeight="1">
      <c r="A43" s="251"/>
      <c r="B43" s="50" t="s">
        <v>96</v>
      </c>
      <c r="C43" s="27">
        <v>131648</v>
      </c>
      <c r="D43" s="27">
        <v>80396</v>
      </c>
      <c r="E43" s="47">
        <v>0</v>
      </c>
      <c r="F43" s="27">
        <v>5892261</v>
      </c>
      <c r="G43" s="27">
        <v>85602</v>
      </c>
      <c r="H43" s="27">
        <v>521106</v>
      </c>
      <c r="I43" s="27">
        <v>427585</v>
      </c>
      <c r="J43" s="27">
        <v>1575552</v>
      </c>
      <c r="K43" s="27">
        <v>0</v>
      </c>
      <c r="L43" s="27">
        <v>62754</v>
      </c>
      <c r="M43" s="27">
        <v>86400</v>
      </c>
      <c r="N43" s="27">
        <v>76589</v>
      </c>
      <c r="O43" s="27">
        <v>5148</v>
      </c>
      <c r="P43" s="27">
        <v>63348</v>
      </c>
      <c r="Q43" s="27">
        <v>1448170</v>
      </c>
      <c r="R43" s="27">
        <v>744457</v>
      </c>
      <c r="S43" s="27">
        <v>1124658</v>
      </c>
      <c r="T43" s="27">
        <v>285999</v>
      </c>
      <c r="U43" s="27">
        <v>0</v>
      </c>
      <c r="V43" s="27">
        <v>32856</v>
      </c>
      <c r="W43" s="27">
        <v>0</v>
      </c>
      <c r="X43" s="27">
        <v>0</v>
      </c>
      <c r="Y43" s="27">
        <f>SUM(C43:X43)</f>
        <v>12644529</v>
      </c>
      <c r="Z43" s="27"/>
      <c r="AA43" s="162"/>
      <c r="AB43" s="162"/>
    </row>
    <row r="44" spans="1:28" s="183" customFormat="1" ht="14.4" customHeight="1">
      <c r="A44" s="251"/>
      <c r="B44" s="50" t="s">
        <v>97</v>
      </c>
      <c r="C44" s="27">
        <v>194427</v>
      </c>
      <c r="D44" s="27">
        <v>64773</v>
      </c>
      <c r="E44" s="47">
        <v>0</v>
      </c>
      <c r="F44" s="27">
        <v>6059488</v>
      </c>
      <c r="G44" s="27">
        <v>140685</v>
      </c>
      <c r="H44" s="27">
        <v>143738</v>
      </c>
      <c r="I44" s="27">
        <v>59630</v>
      </c>
      <c r="J44" s="27">
        <v>3650</v>
      </c>
      <c r="K44" s="27">
        <v>8463</v>
      </c>
      <c r="L44" s="27">
        <v>31370</v>
      </c>
      <c r="M44" s="27">
        <v>21992</v>
      </c>
      <c r="N44" s="27">
        <v>94364</v>
      </c>
      <c r="O44" s="27">
        <v>15368</v>
      </c>
      <c r="P44" s="27">
        <v>370909</v>
      </c>
      <c r="Q44" s="27">
        <v>1356320</v>
      </c>
      <c r="R44" s="27">
        <v>2832021</v>
      </c>
      <c r="S44" s="27">
        <v>1775854</v>
      </c>
      <c r="T44" s="27">
        <v>0</v>
      </c>
      <c r="U44" s="27">
        <v>0</v>
      </c>
      <c r="V44" s="27">
        <v>7708</v>
      </c>
      <c r="W44" s="27">
        <v>0</v>
      </c>
      <c r="X44" s="27">
        <v>0</v>
      </c>
      <c r="Y44" s="27">
        <f>SUM(C44:X44)</f>
        <v>13180760</v>
      </c>
      <c r="Z44" s="27"/>
      <c r="AA44" s="27"/>
      <c r="AB44" s="27"/>
    </row>
    <row r="45" spans="1:28" s="183" customFormat="1" ht="14.4" customHeight="1">
      <c r="A45" s="252"/>
      <c r="B45" s="50" t="s">
        <v>98</v>
      </c>
      <c r="C45" s="27">
        <v>104834</v>
      </c>
      <c r="D45" s="27">
        <v>37536</v>
      </c>
      <c r="E45" s="47">
        <v>0</v>
      </c>
      <c r="F45" s="27">
        <v>4162963</v>
      </c>
      <c r="G45" s="27">
        <v>86365</v>
      </c>
      <c r="H45" s="27">
        <v>49338</v>
      </c>
      <c r="I45" s="27">
        <v>545008</v>
      </c>
      <c r="J45" s="27">
        <v>0</v>
      </c>
      <c r="K45" s="27">
        <v>0</v>
      </c>
      <c r="L45" s="27">
        <v>125816</v>
      </c>
      <c r="M45" s="27">
        <v>13598</v>
      </c>
      <c r="N45" s="27">
        <v>65794</v>
      </c>
      <c r="O45" s="27">
        <v>3316</v>
      </c>
      <c r="P45" s="27">
        <v>66258</v>
      </c>
      <c r="Q45" s="27">
        <v>1344564</v>
      </c>
      <c r="R45" s="27">
        <v>1879888</v>
      </c>
      <c r="S45" s="27">
        <v>1466433</v>
      </c>
      <c r="T45" s="27">
        <v>292490</v>
      </c>
      <c r="U45" s="27">
        <v>0</v>
      </c>
      <c r="V45" s="27">
        <v>14630</v>
      </c>
      <c r="W45" s="27">
        <v>0</v>
      </c>
      <c r="X45" s="27">
        <v>0</v>
      </c>
      <c r="Y45" s="27">
        <f>SUM(C45:X45)</f>
        <v>10258831</v>
      </c>
      <c r="Z45" s="27"/>
      <c r="AA45" s="27"/>
      <c r="AB45" s="27"/>
    </row>
    <row r="46" spans="1:28" s="183" customFormat="1" ht="14.4" customHeight="1">
      <c r="A46" s="184">
        <v>2022</v>
      </c>
      <c r="B46" s="50" t="s">
        <v>95</v>
      </c>
      <c r="C46" s="27">
        <v>91964</v>
      </c>
      <c r="D46" s="27">
        <v>62233</v>
      </c>
      <c r="E46" s="47">
        <v>0</v>
      </c>
      <c r="F46" s="27">
        <v>5008664</v>
      </c>
      <c r="G46" s="27">
        <v>118737</v>
      </c>
      <c r="H46" s="27">
        <v>158192</v>
      </c>
      <c r="I46" s="27">
        <v>164513</v>
      </c>
      <c r="J46" s="2">
        <v>408174</v>
      </c>
      <c r="K46" s="27">
        <v>0</v>
      </c>
      <c r="L46" s="27">
        <v>107215</v>
      </c>
      <c r="M46" s="27">
        <v>2505</v>
      </c>
      <c r="N46" s="27">
        <v>20086</v>
      </c>
      <c r="O46" s="27">
        <v>2720</v>
      </c>
      <c r="P46" s="2">
        <v>8656</v>
      </c>
      <c r="Q46" s="27">
        <v>1512144</v>
      </c>
      <c r="R46" s="27">
        <v>781954</v>
      </c>
      <c r="S46" s="27">
        <v>1487200</v>
      </c>
      <c r="T46" s="27">
        <v>46750</v>
      </c>
      <c r="U46" s="27">
        <v>0</v>
      </c>
      <c r="V46" s="27">
        <v>114738</v>
      </c>
      <c r="W46" s="27">
        <v>0</v>
      </c>
      <c r="X46" s="27">
        <v>0</v>
      </c>
      <c r="Y46" s="27">
        <f>SUM(C46:X46)</f>
        <v>10096445</v>
      </c>
      <c r="Z46" s="27"/>
      <c r="AA46" s="27"/>
      <c r="AB46" s="27"/>
    </row>
    <row r="47" spans="1:28" s="183" customFormat="1" ht="14.4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11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183" customFormat="1" ht="14.4" customHeight="1">
      <c r="B48" s="27"/>
      <c r="C48" s="27"/>
      <c r="D48" s="27"/>
      <c r="E48" s="27"/>
      <c r="F48" s="27"/>
      <c r="G48" s="27"/>
      <c r="H48" s="27"/>
      <c r="I48" s="27"/>
      <c r="J48" s="71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11" s="183" customFormat="1" ht="14.4" customHeight="1">
      <c r="A49" s="28" t="s">
        <v>67</v>
      </c>
      <c r="B49" s="208" t="s">
        <v>84</v>
      </c>
      <c r="C49" s="209"/>
      <c r="D49" s="209"/>
      <c r="E49" s="4"/>
      <c r="F49" s="4"/>
      <c r="G49" s="4"/>
      <c r="H49" s="4"/>
      <c r="I49" s="4"/>
      <c r="J49" s="4"/>
      <c r="K49" s="4"/>
    </row>
    <row r="50" spans="1:11" s="183" customFormat="1" ht="14.4" customHeight="1">
      <c r="B50" s="228" t="s">
        <v>218</v>
      </c>
      <c r="C50" s="229"/>
      <c r="D50" s="229"/>
      <c r="E50" s="229"/>
      <c r="F50" s="229"/>
      <c r="G50" s="229"/>
      <c r="H50" s="230"/>
      <c r="I50" s="230"/>
      <c r="J50" s="230"/>
      <c r="K50" s="231"/>
    </row>
    <row r="51" spans="1:11" s="183" customFormat="1" ht="14.4" customHeight="1">
      <c r="B51" s="8" t="s">
        <v>73</v>
      </c>
    </row>
    <row r="52" spans="1:11" s="183" customFormat="1" ht="14.4" customHeight="1"/>
    <row r="53" spans="1:11" s="183" customFormat="1" ht="14.5"/>
  </sheetData>
  <mergeCells count="13">
    <mergeCell ref="B50:K50"/>
    <mergeCell ref="A4:B5"/>
    <mergeCell ref="A1:B3"/>
    <mergeCell ref="C1:Y1"/>
    <mergeCell ref="C2:Y2"/>
    <mergeCell ref="C3:Y3"/>
    <mergeCell ref="B49:D49"/>
    <mergeCell ref="A29:B29"/>
    <mergeCell ref="A6:B6"/>
    <mergeCell ref="A30:A33"/>
    <mergeCell ref="A34:A37"/>
    <mergeCell ref="A38:A41"/>
    <mergeCell ref="A42:A45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588C-41B5-4FB5-8C52-06CA99B7469A}">
  <sheetPr>
    <tabColor rgb="FF00B050"/>
  </sheetPr>
  <dimension ref="A1:AR24"/>
  <sheetViews>
    <sheetView tabSelected="1" topLeftCell="N1" zoomScaleNormal="100" workbookViewId="0">
      <pane ySplit="5" topLeftCell="A12" activePane="bottomLeft" state="frozen"/>
      <selection pane="bottomLeft" activeCell="U24" sqref="U24"/>
    </sheetView>
  </sheetViews>
  <sheetFormatPr defaultColWidth="8.90625" defaultRowHeight="14.5"/>
  <cols>
    <col min="1" max="1" width="41" style="20" customWidth="1"/>
    <col min="2" max="6" width="10.08984375" style="74" customWidth="1"/>
    <col min="7" max="7" width="10" style="74" customWidth="1"/>
    <col min="8" max="8" width="11" style="74" customWidth="1"/>
    <col min="9" max="9" width="10.36328125" style="74" customWidth="1"/>
    <col min="10" max="10" width="10.54296875" style="74" customWidth="1"/>
    <col min="11" max="11" width="10" style="74" customWidth="1"/>
    <col min="12" max="12" width="10.1796875" style="74" customWidth="1"/>
    <col min="13" max="16" width="10.08984375" style="74" customWidth="1"/>
    <col min="17" max="22" width="10.6328125" style="74" customWidth="1"/>
    <col min="23" max="29" width="9.54296875" style="74" customWidth="1"/>
    <col min="30" max="30" width="10.6328125" style="74" customWidth="1"/>
    <col min="31" max="31" width="10.08984375" style="74" customWidth="1"/>
    <col min="32" max="32" width="10.6328125" style="74" customWidth="1"/>
    <col min="33" max="34" width="9.36328125" style="74" customWidth="1"/>
    <col min="35" max="35" width="8.90625" style="74" customWidth="1"/>
    <col min="36" max="39" width="9.90625" style="74" bestFit="1" customWidth="1"/>
    <col min="40" max="40" width="8.90625" style="74"/>
    <col min="41" max="41" width="9.7265625" style="74" bestFit="1" customWidth="1"/>
    <col min="42" max="16384" width="8.90625" style="74"/>
  </cols>
  <sheetData>
    <row r="1" spans="1:44" s="19" customFormat="1" ht="18.5">
      <c r="A1" s="270" t="s">
        <v>68</v>
      </c>
      <c r="B1" s="255" t="s">
        <v>69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7"/>
    </row>
    <row r="2" spans="1:44" ht="15" customHeight="1">
      <c r="A2" s="271"/>
      <c r="B2" s="261" t="s">
        <v>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3"/>
    </row>
    <row r="3" spans="1:44" s="97" customFormat="1" ht="15" customHeight="1">
      <c r="A3" s="96"/>
      <c r="B3" s="272" t="s">
        <v>93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179"/>
      <c r="U3" s="179"/>
      <c r="W3" s="258" t="s">
        <v>94</v>
      </c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60"/>
    </row>
    <row r="4" spans="1:44" s="97" customFormat="1" ht="15.5">
      <c r="A4" s="98" t="s">
        <v>146</v>
      </c>
      <c r="B4" s="99" t="s">
        <v>75</v>
      </c>
      <c r="C4" s="99" t="s">
        <v>76</v>
      </c>
      <c r="D4" s="99" t="s">
        <v>77</v>
      </c>
      <c r="E4" s="100">
        <v>2005</v>
      </c>
      <c r="F4" s="100">
        <v>2006</v>
      </c>
      <c r="G4" s="100">
        <v>2007</v>
      </c>
      <c r="H4" s="100">
        <v>2008</v>
      </c>
      <c r="I4" s="100">
        <v>2009</v>
      </c>
      <c r="J4" s="100">
        <v>2010</v>
      </c>
      <c r="K4" s="100">
        <v>2011</v>
      </c>
      <c r="L4" s="100">
        <v>2012</v>
      </c>
      <c r="M4" s="100">
        <v>2013</v>
      </c>
      <c r="N4" s="100">
        <v>2014</v>
      </c>
      <c r="O4" s="100">
        <v>2015</v>
      </c>
      <c r="P4" s="100">
        <v>2016</v>
      </c>
      <c r="Q4" s="100">
        <v>2017</v>
      </c>
      <c r="R4" s="100">
        <v>2018</v>
      </c>
      <c r="S4" s="100">
        <v>2019</v>
      </c>
      <c r="T4" s="100">
        <v>2020</v>
      </c>
      <c r="U4" s="100">
        <v>2021</v>
      </c>
      <c r="V4" s="100" t="s">
        <v>221</v>
      </c>
      <c r="W4" s="253">
        <v>2018</v>
      </c>
      <c r="X4" s="273"/>
      <c r="Y4" s="273"/>
      <c r="Z4" s="273"/>
      <c r="AA4" s="253">
        <v>2019</v>
      </c>
      <c r="AB4" s="254"/>
      <c r="AC4" s="254"/>
      <c r="AD4" s="254"/>
      <c r="AE4" s="253">
        <v>2020</v>
      </c>
      <c r="AF4" s="254"/>
      <c r="AG4" s="254"/>
      <c r="AH4" s="254"/>
      <c r="AI4" s="253">
        <v>2021</v>
      </c>
      <c r="AJ4" s="254"/>
      <c r="AK4" s="254"/>
      <c r="AL4" s="254"/>
      <c r="AM4" s="180">
        <v>2022</v>
      </c>
    </row>
    <row r="5" spans="1:44" s="19" customFormat="1" ht="15.5">
      <c r="A5" s="24"/>
      <c r="B5" s="44"/>
      <c r="C5" s="44"/>
      <c r="D5" s="4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W5" s="101" t="s">
        <v>99</v>
      </c>
      <c r="X5" s="102" t="s">
        <v>100</v>
      </c>
      <c r="Y5" s="102" t="s">
        <v>101</v>
      </c>
      <c r="Z5" s="102" t="s">
        <v>102</v>
      </c>
      <c r="AA5" s="101" t="s">
        <v>99</v>
      </c>
      <c r="AB5" s="102" t="s">
        <v>100</v>
      </c>
      <c r="AC5" s="102" t="s">
        <v>101</v>
      </c>
      <c r="AD5" s="102" t="s">
        <v>102</v>
      </c>
      <c r="AE5" s="101" t="s">
        <v>99</v>
      </c>
      <c r="AF5" s="102" t="s">
        <v>100</v>
      </c>
      <c r="AG5" s="200" t="s">
        <v>101</v>
      </c>
      <c r="AH5" s="200" t="s">
        <v>102</v>
      </c>
      <c r="AI5" s="180" t="s">
        <v>99</v>
      </c>
      <c r="AJ5" s="181" t="s">
        <v>100</v>
      </c>
      <c r="AK5" s="181" t="s">
        <v>101</v>
      </c>
      <c r="AL5" s="181" t="s">
        <v>102</v>
      </c>
      <c r="AM5" s="180" t="s">
        <v>99</v>
      </c>
    </row>
    <row r="6" spans="1:44">
      <c r="A6" s="21" t="s">
        <v>79</v>
      </c>
      <c r="B6" s="1">
        <v>21472578</v>
      </c>
      <c r="C6" s="1">
        <v>25637899</v>
      </c>
      <c r="D6" s="1">
        <v>24385755</v>
      </c>
      <c r="E6" s="1">
        <v>6744196</v>
      </c>
      <c r="F6" s="1">
        <v>11829979</v>
      </c>
      <c r="G6" s="1">
        <v>24724977</v>
      </c>
      <c r="H6" s="39">
        <v>19192617</v>
      </c>
      <c r="I6" s="1">
        <v>12730368</v>
      </c>
      <c r="J6" s="39">
        <v>8063678</v>
      </c>
      <c r="K6" s="1">
        <v>10043652</v>
      </c>
      <c r="L6" s="40">
        <v>9029199</v>
      </c>
      <c r="M6" s="29">
        <v>8470678</v>
      </c>
      <c r="N6" s="40">
        <v>10565979</v>
      </c>
      <c r="O6" s="36">
        <v>8161267</v>
      </c>
      <c r="P6" s="2">
        <v>6479898.0674000001</v>
      </c>
      <c r="Q6" s="2">
        <v>5303929.0674000001</v>
      </c>
      <c r="R6" s="2">
        <f>SUM(W6:Z6)</f>
        <v>5568249</v>
      </c>
      <c r="S6" s="2">
        <f>SUM(AA6:AD6)</f>
        <v>3876036</v>
      </c>
      <c r="T6" s="2">
        <f>SUM(AE6:AH6)</f>
        <v>1723485</v>
      </c>
      <c r="U6" s="2">
        <f>SUM(AI6:AL6)</f>
        <v>78118</v>
      </c>
      <c r="V6" s="2">
        <f>AM6</f>
        <v>0</v>
      </c>
      <c r="W6" s="103">
        <v>1971722</v>
      </c>
      <c r="X6" s="40">
        <v>1747836</v>
      </c>
      <c r="Y6" s="103">
        <v>949906</v>
      </c>
      <c r="Z6" s="103">
        <v>898785</v>
      </c>
      <c r="AA6" s="1">
        <v>898655</v>
      </c>
      <c r="AB6" s="1">
        <v>972983</v>
      </c>
      <c r="AC6" s="1">
        <v>919077</v>
      </c>
      <c r="AD6" s="1">
        <v>1085321</v>
      </c>
      <c r="AE6" s="2">
        <v>428953</v>
      </c>
      <c r="AF6" s="2">
        <v>284414</v>
      </c>
      <c r="AG6" s="115">
        <v>402289</v>
      </c>
      <c r="AH6" s="197">
        <v>607829</v>
      </c>
      <c r="AI6" s="195">
        <v>8010</v>
      </c>
      <c r="AJ6" s="196">
        <v>17324</v>
      </c>
      <c r="AK6" s="196">
        <v>16927</v>
      </c>
      <c r="AL6" s="197">
        <v>35857</v>
      </c>
      <c r="AM6" s="2">
        <v>0</v>
      </c>
    </row>
    <row r="7" spans="1:44">
      <c r="A7" s="21" t="s">
        <v>86</v>
      </c>
      <c r="B7" s="1">
        <v>1530745</v>
      </c>
      <c r="C7" s="1">
        <v>670783</v>
      </c>
      <c r="D7" s="1">
        <v>1041007</v>
      </c>
      <c r="E7" s="1">
        <v>1322317</v>
      </c>
      <c r="F7" s="1">
        <v>1027706</v>
      </c>
      <c r="G7" s="1">
        <v>787910</v>
      </c>
      <c r="H7" s="1">
        <v>481969</v>
      </c>
      <c r="I7" s="1">
        <v>1019317</v>
      </c>
      <c r="J7" s="1">
        <v>1021423</v>
      </c>
      <c r="K7" s="1">
        <v>1306163</v>
      </c>
      <c r="L7" s="2">
        <v>2501441</v>
      </c>
      <c r="M7" s="2">
        <v>2954273</v>
      </c>
      <c r="N7" s="2">
        <v>3782100</v>
      </c>
      <c r="O7" s="2">
        <v>3838516</v>
      </c>
      <c r="P7" s="2">
        <v>5468316</v>
      </c>
      <c r="Q7" s="2">
        <v>6049087</v>
      </c>
      <c r="R7" s="2">
        <f t="shared" ref="R7:R19" si="0">SUM(W7:Z7)</f>
        <v>5577051</v>
      </c>
      <c r="S7" s="2">
        <f t="shared" ref="S7:S19" si="1">SUM(AA7:AD7)</f>
        <v>6753795</v>
      </c>
      <c r="T7" s="2">
        <f t="shared" ref="T7:T19" si="2">SUM(AE7:AH7)</f>
        <v>6491071</v>
      </c>
      <c r="U7" s="2">
        <f t="shared" ref="U7:U19" si="3">SUM(AI7:AL7)</f>
        <v>8729505</v>
      </c>
      <c r="V7" s="2">
        <f t="shared" ref="V7:V19" si="4">AM7</f>
        <v>2248056</v>
      </c>
      <c r="W7" s="2">
        <v>1205793</v>
      </c>
      <c r="X7" s="2">
        <v>1264893</v>
      </c>
      <c r="Y7" s="2">
        <v>1597170</v>
      </c>
      <c r="Z7" s="2">
        <v>1509195</v>
      </c>
      <c r="AA7" s="2">
        <v>1195988</v>
      </c>
      <c r="AB7" s="74">
        <v>1435993</v>
      </c>
      <c r="AC7" s="74">
        <v>2048333</v>
      </c>
      <c r="AD7" s="74">
        <v>2073481</v>
      </c>
      <c r="AE7" s="2">
        <v>1386104</v>
      </c>
      <c r="AF7" s="2">
        <v>1649399</v>
      </c>
      <c r="AG7" s="2">
        <v>1944754</v>
      </c>
      <c r="AH7" s="2">
        <v>1510814</v>
      </c>
      <c r="AI7" s="74">
        <v>1461601</v>
      </c>
      <c r="AJ7" s="74">
        <v>2783914</v>
      </c>
      <c r="AK7" s="74">
        <v>2391901</v>
      </c>
      <c r="AL7" s="74">
        <v>2092089</v>
      </c>
      <c r="AM7" s="2">
        <v>2248056</v>
      </c>
    </row>
    <row r="8" spans="1:44" ht="43.5">
      <c r="A8" s="37" t="s">
        <v>91</v>
      </c>
      <c r="B8" s="2">
        <v>3116722</v>
      </c>
      <c r="C8" s="2">
        <v>4116470</v>
      </c>
      <c r="D8" s="2">
        <v>3912889</v>
      </c>
      <c r="E8" s="2">
        <v>3873738</v>
      </c>
      <c r="F8" s="2">
        <v>1886883</v>
      </c>
      <c r="G8" s="2">
        <v>4048485</v>
      </c>
      <c r="H8" s="2">
        <v>1872654</v>
      </c>
      <c r="I8" s="2">
        <v>1737715</v>
      </c>
      <c r="J8" s="2">
        <v>1674550</v>
      </c>
      <c r="K8" s="2">
        <v>4716722</v>
      </c>
      <c r="L8" s="2">
        <v>2635934</v>
      </c>
      <c r="M8" s="2">
        <v>4924872</v>
      </c>
      <c r="N8" s="2">
        <v>5290941</v>
      </c>
      <c r="O8" s="2">
        <v>3558613</v>
      </c>
      <c r="P8" s="2">
        <v>4774150</v>
      </c>
      <c r="Q8" s="2">
        <v>5636162</v>
      </c>
      <c r="R8" s="2">
        <f t="shared" si="0"/>
        <v>5936365</v>
      </c>
      <c r="S8" s="2">
        <f t="shared" si="1"/>
        <v>5818985</v>
      </c>
      <c r="T8" s="2">
        <f t="shared" si="2"/>
        <v>6506599</v>
      </c>
      <c r="U8" s="2">
        <f t="shared" si="3"/>
        <v>8956081</v>
      </c>
      <c r="V8" s="2">
        <f t="shared" si="4"/>
        <v>2537633</v>
      </c>
      <c r="W8" s="2">
        <v>1122889</v>
      </c>
      <c r="X8" s="2">
        <v>1472245</v>
      </c>
      <c r="Y8" s="2">
        <v>1074768</v>
      </c>
      <c r="Z8" s="2">
        <v>2266463</v>
      </c>
      <c r="AA8" s="2">
        <v>1567447</v>
      </c>
      <c r="AB8" s="74">
        <v>1506954</v>
      </c>
      <c r="AC8" s="74">
        <v>1694833</v>
      </c>
      <c r="AD8" s="74">
        <v>1049751</v>
      </c>
      <c r="AE8" s="2">
        <v>1538957</v>
      </c>
      <c r="AF8" s="2">
        <v>1522591</v>
      </c>
      <c r="AG8" s="2">
        <v>2017806</v>
      </c>
      <c r="AH8" s="2">
        <v>1427245</v>
      </c>
      <c r="AI8" s="74">
        <v>1307046</v>
      </c>
      <c r="AJ8" s="74">
        <v>2590861</v>
      </c>
      <c r="AK8" s="74">
        <v>3275790</v>
      </c>
      <c r="AL8" s="74">
        <v>1782384</v>
      </c>
      <c r="AM8" s="2">
        <v>2537633</v>
      </c>
    </row>
    <row r="9" spans="1:44">
      <c r="A9" s="21" t="s">
        <v>78</v>
      </c>
      <c r="B9" s="1">
        <v>1395679</v>
      </c>
      <c r="C9" s="1">
        <v>1112019</v>
      </c>
      <c r="D9" s="1">
        <v>1282662</v>
      </c>
      <c r="E9" s="1">
        <v>1221395</v>
      </c>
      <c r="F9" s="1">
        <v>570921</v>
      </c>
      <c r="G9" s="1">
        <v>1289731</v>
      </c>
      <c r="H9" s="39">
        <v>834699</v>
      </c>
      <c r="I9" s="1">
        <v>648647</v>
      </c>
      <c r="J9" s="39">
        <v>535022</v>
      </c>
      <c r="K9" s="1">
        <v>805385</v>
      </c>
      <c r="L9" s="40">
        <v>828032</v>
      </c>
      <c r="M9" s="29">
        <v>865120</v>
      </c>
      <c r="N9" s="40">
        <v>742194</v>
      </c>
      <c r="O9" s="36">
        <v>1132973</v>
      </c>
      <c r="P9" s="2">
        <v>863574</v>
      </c>
      <c r="Q9" s="2">
        <v>606023</v>
      </c>
      <c r="R9" s="2">
        <f t="shared" si="0"/>
        <v>723849</v>
      </c>
      <c r="S9" s="2">
        <f t="shared" si="1"/>
        <v>469775</v>
      </c>
      <c r="T9" s="2">
        <f t="shared" si="2"/>
        <v>378428</v>
      </c>
      <c r="U9" s="2">
        <f t="shared" si="3"/>
        <v>368540</v>
      </c>
      <c r="V9" s="2">
        <f t="shared" si="4"/>
        <v>116017</v>
      </c>
      <c r="W9" s="103">
        <v>209361</v>
      </c>
      <c r="X9" s="2">
        <v>131873</v>
      </c>
      <c r="Y9" s="103">
        <v>202078</v>
      </c>
      <c r="Z9" s="103">
        <v>180537</v>
      </c>
      <c r="AA9" s="1">
        <v>97158</v>
      </c>
      <c r="AB9" s="1">
        <v>113264</v>
      </c>
      <c r="AC9" s="1">
        <v>118841</v>
      </c>
      <c r="AD9" s="1">
        <v>140512</v>
      </c>
      <c r="AE9" s="2">
        <v>127391</v>
      </c>
      <c r="AF9" s="2">
        <v>69661</v>
      </c>
      <c r="AG9" s="115">
        <v>101649</v>
      </c>
      <c r="AH9" s="197">
        <v>79727</v>
      </c>
      <c r="AI9" s="195">
        <v>72686</v>
      </c>
      <c r="AJ9" s="196">
        <v>85602</v>
      </c>
      <c r="AK9" s="196">
        <v>131690</v>
      </c>
      <c r="AL9" s="197">
        <v>78562</v>
      </c>
      <c r="AM9" s="2">
        <v>116017</v>
      </c>
    </row>
    <row r="10" spans="1:44">
      <c r="A10" s="15" t="s">
        <v>89</v>
      </c>
      <c r="B10" s="1">
        <v>4697770</v>
      </c>
      <c r="C10" s="1">
        <v>469453</v>
      </c>
      <c r="D10" s="1">
        <v>198479</v>
      </c>
      <c r="E10" s="1">
        <v>1888217</v>
      </c>
      <c r="F10" s="1">
        <v>521967</v>
      </c>
      <c r="G10" s="1">
        <v>1629589</v>
      </c>
      <c r="H10" s="39">
        <v>3803534</v>
      </c>
      <c r="I10" s="1">
        <v>2149939</v>
      </c>
      <c r="J10" s="39">
        <v>46220</v>
      </c>
      <c r="K10" s="1">
        <v>64346</v>
      </c>
      <c r="L10" s="2">
        <v>346643</v>
      </c>
      <c r="M10" s="2">
        <v>11681</v>
      </c>
      <c r="N10" s="2">
        <v>0</v>
      </c>
      <c r="O10" s="36">
        <v>377635</v>
      </c>
      <c r="P10" s="2">
        <v>31122</v>
      </c>
      <c r="Q10" s="2">
        <v>11431</v>
      </c>
      <c r="R10" s="2">
        <f t="shared" si="0"/>
        <v>2365488</v>
      </c>
      <c r="S10" s="2">
        <f t="shared" si="1"/>
        <v>1926498</v>
      </c>
      <c r="T10" s="2">
        <f t="shared" si="2"/>
        <v>5284310</v>
      </c>
      <c r="U10" s="2">
        <f t="shared" si="3"/>
        <v>572417</v>
      </c>
      <c r="V10" s="2">
        <f t="shared" si="4"/>
        <v>96894</v>
      </c>
      <c r="W10" s="103">
        <v>123078</v>
      </c>
      <c r="X10" s="2">
        <v>371669</v>
      </c>
      <c r="Y10" s="103">
        <v>681807</v>
      </c>
      <c r="Z10" s="103">
        <v>1188934</v>
      </c>
      <c r="AA10" s="1">
        <v>441463</v>
      </c>
      <c r="AB10" s="1">
        <v>676123</v>
      </c>
      <c r="AC10" s="1">
        <v>197009</v>
      </c>
      <c r="AD10" s="1">
        <v>611903</v>
      </c>
      <c r="AE10" s="2">
        <v>894268</v>
      </c>
      <c r="AF10" s="2">
        <v>2574023</v>
      </c>
      <c r="AG10" s="115">
        <v>451945</v>
      </c>
      <c r="AH10" s="197">
        <v>1364074</v>
      </c>
      <c r="AI10" s="195">
        <v>110740</v>
      </c>
      <c r="AJ10" s="196">
        <v>456778</v>
      </c>
      <c r="AK10" s="196">
        <v>0</v>
      </c>
      <c r="AL10" s="197">
        <v>4899</v>
      </c>
      <c r="AM10" s="2">
        <v>96894</v>
      </c>
      <c r="AR10" s="74" t="s">
        <v>138</v>
      </c>
    </row>
    <row r="11" spans="1:44">
      <c r="A11" s="21" t="s">
        <v>80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9">
        <v>3611198</v>
      </c>
      <c r="I11" s="1">
        <v>1321393</v>
      </c>
      <c r="J11" s="39">
        <v>1585596</v>
      </c>
      <c r="K11" s="1">
        <v>824058</v>
      </c>
      <c r="L11" s="40">
        <v>2036842</v>
      </c>
      <c r="M11" s="2">
        <v>1535075</v>
      </c>
      <c r="N11" s="40">
        <v>2697473</v>
      </c>
      <c r="O11" s="36">
        <v>654296</v>
      </c>
      <c r="P11" s="2">
        <v>384617</v>
      </c>
      <c r="Q11" s="2">
        <v>977635</v>
      </c>
      <c r="R11" s="2">
        <f t="shared" si="0"/>
        <v>1117809</v>
      </c>
      <c r="S11" s="2">
        <f t="shared" si="1"/>
        <v>919877</v>
      </c>
      <c r="T11" s="2">
        <f t="shared" si="2"/>
        <v>1210131</v>
      </c>
      <c r="U11" s="2">
        <f t="shared" si="3"/>
        <v>2309651</v>
      </c>
      <c r="V11" s="2">
        <f t="shared" si="4"/>
        <v>408174</v>
      </c>
      <c r="W11" s="103">
        <v>13542</v>
      </c>
      <c r="X11" s="2">
        <v>524627</v>
      </c>
      <c r="Y11" s="103">
        <v>451735</v>
      </c>
      <c r="Z11" s="103">
        <v>127905</v>
      </c>
      <c r="AA11" s="1">
        <v>544297</v>
      </c>
      <c r="AB11" s="1">
        <v>314732</v>
      </c>
      <c r="AC11" s="1">
        <v>0</v>
      </c>
      <c r="AD11" s="1">
        <v>60848</v>
      </c>
      <c r="AE11" s="2">
        <v>338487</v>
      </c>
      <c r="AF11" s="2">
        <v>175282</v>
      </c>
      <c r="AG11" s="115">
        <v>193959</v>
      </c>
      <c r="AH11" s="197">
        <v>502403</v>
      </c>
      <c r="AI11" s="195">
        <v>1300153</v>
      </c>
      <c r="AJ11" s="196">
        <v>1005848</v>
      </c>
      <c r="AK11" s="196">
        <v>3650</v>
      </c>
      <c r="AL11" s="198">
        <v>0</v>
      </c>
      <c r="AM11" s="2">
        <v>408174</v>
      </c>
    </row>
    <row r="12" spans="1:44">
      <c r="A12" s="21" t="s">
        <v>85</v>
      </c>
      <c r="B12" s="1">
        <v>1818860</v>
      </c>
      <c r="C12" s="1">
        <v>1999556</v>
      </c>
      <c r="D12" s="1">
        <v>1394622</v>
      </c>
      <c r="E12" s="1">
        <v>565175</v>
      </c>
      <c r="F12" s="1">
        <v>549172</v>
      </c>
      <c r="G12" s="1">
        <v>5307372</v>
      </c>
      <c r="H12" s="1">
        <v>8479582</v>
      </c>
      <c r="I12" s="1">
        <v>2530856</v>
      </c>
      <c r="J12" s="1">
        <v>3969643</v>
      </c>
      <c r="K12" s="1">
        <v>1697581</v>
      </c>
      <c r="L12" s="2">
        <v>3575381</v>
      </c>
      <c r="M12" s="2">
        <v>2262080</v>
      </c>
      <c r="N12" s="2">
        <v>2024314</v>
      </c>
      <c r="O12" s="2">
        <v>2043717</v>
      </c>
      <c r="P12" s="2">
        <v>1053439</v>
      </c>
      <c r="Q12" s="2">
        <v>218496</v>
      </c>
      <c r="R12" s="2">
        <f t="shared" si="0"/>
        <v>2362351</v>
      </c>
      <c r="S12" s="2">
        <f t="shared" si="1"/>
        <v>816395</v>
      </c>
      <c r="T12" s="2">
        <f t="shared" si="2"/>
        <v>550472</v>
      </c>
      <c r="U12" s="2">
        <f t="shared" si="3"/>
        <v>513315</v>
      </c>
      <c r="V12" s="2">
        <f t="shared" si="4"/>
        <v>8656</v>
      </c>
      <c r="W12" s="103">
        <v>89242</v>
      </c>
      <c r="X12" s="2">
        <v>168086</v>
      </c>
      <c r="Y12" s="2">
        <v>2055825</v>
      </c>
      <c r="Z12" s="103">
        <v>49198</v>
      </c>
      <c r="AA12" s="1">
        <v>45124</v>
      </c>
      <c r="AB12" s="1">
        <v>254784</v>
      </c>
      <c r="AC12" s="1">
        <v>37665</v>
      </c>
      <c r="AD12" s="1">
        <v>478822</v>
      </c>
      <c r="AE12" s="2">
        <v>284128</v>
      </c>
      <c r="AF12" s="2">
        <v>254651</v>
      </c>
      <c r="AG12" s="115">
        <v>8693</v>
      </c>
      <c r="AH12" s="197">
        <v>3000</v>
      </c>
      <c r="AI12" s="195">
        <v>12800</v>
      </c>
      <c r="AJ12" s="195">
        <v>63348</v>
      </c>
      <c r="AK12" s="195">
        <v>370909</v>
      </c>
      <c r="AL12" s="195">
        <v>66258</v>
      </c>
      <c r="AM12" s="2">
        <v>8656</v>
      </c>
    </row>
    <row r="13" spans="1:44">
      <c r="A13" s="74" t="s">
        <v>87</v>
      </c>
      <c r="B13" s="1">
        <v>168147</v>
      </c>
      <c r="C13" s="1">
        <v>243752</v>
      </c>
      <c r="D13" s="1">
        <v>1860486</v>
      </c>
      <c r="E13" s="1">
        <v>3853196</v>
      </c>
      <c r="F13" s="1">
        <v>2416806</v>
      </c>
      <c r="G13" s="1">
        <v>4395090</v>
      </c>
      <c r="H13" s="1">
        <v>3923334</v>
      </c>
      <c r="I13" s="1">
        <v>1027264</v>
      </c>
      <c r="J13" s="1">
        <v>648045</v>
      </c>
      <c r="K13" s="1">
        <v>593930</v>
      </c>
      <c r="L13" s="2">
        <v>628935</v>
      </c>
      <c r="M13" s="2">
        <v>1220062</v>
      </c>
      <c r="N13" s="2">
        <v>331021</v>
      </c>
      <c r="O13" s="2">
        <v>265032</v>
      </c>
      <c r="P13" s="2">
        <v>0</v>
      </c>
      <c r="Q13" s="2">
        <v>557319</v>
      </c>
      <c r="R13" s="2">
        <f t="shared" si="0"/>
        <v>182404</v>
      </c>
      <c r="S13" s="2">
        <f t="shared" si="1"/>
        <v>635476</v>
      </c>
      <c r="T13" s="2">
        <f t="shared" si="2"/>
        <v>2090135</v>
      </c>
      <c r="U13" s="2">
        <f t="shared" si="3"/>
        <v>469423</v>
      </c>
      <c r="V13" s="2">
        <f t="shared" si="4"/>
        <v>892516</v>
      </c>
      <c r="W13" s="2">
        <v>0</v>
      </c>
      <c r="X13" s="2">
        <v>152188</v>
      </c>
      <c r="Y13" s="2">
        <v>19896</v>
      </c>
      <c r="Z13" s="2">
        <v>10320</v>
      </c>
      <c r="AA13" s="1">
        <v>37696</v>
      </c>
      <c r="AB13" s="1">
        <v>0</v>
      </c>
      <c r="AC13" s="1">
        <v>164543</v>
      </c>
      <c r="AD13" s="1">
        <v>433237</v>
      </c>
      <c r="AE13" s="2">
        <v>444512</v>
      </c>
      <c r="AF13" s="2">
        <v>599631</v>
      </c>
      <c r="AG13" s="2">
        <v>431280</v>
      </c>
      <c r="AH13" s="2">
        <v>614712</v>
      </c>
      <c r="AI13" s="74">
        <v>236453</v>
      </c>
      <c r="AJ13" s="74">
        <v>68451</v>
      </c>
      <c r="AK13" s="74">
        <v>44280</v>
      </c>
      <c r="AL13" s="74">
        <v>120239</v>
      </c>
      <c r="AM13" s="2">
        <v>892516</v>
      </c>
    </row>
    <row r="14" spans="1:44">
      <c r="A14" s="21" t="s">
        <v>82</v>
      </c>
      <c r="B14" s="1">
        <v>303409</v>
      </c>
      <c r="C14" s="1">
        <v>0</v>
      </c>
      <c r="D14" s="1">
        <v>407288</v>
      </c>
      <c r="E14" s="1">
        <v>4331684</v>
      </c>
      <c r="F14" s="1">
        <v>1659047</v>
      </c>
      <c r="G14" s="1">
        <v>3297385</v>
      </c>
      <c r="H14" s="39">
        <v>3153857</v>
      </c>
      <c r="I14" s="1">
        <v>1312669</v>
      </c>
      <c r="J14" s="39">
        <v>1630820</v>
      </c>
      <c r="K14" s="1">
        <v>1191234</v>
      </c>
      <c r="L14" s="40">
        <v>2548816</v>
      </c>
      <c r="M14" s="29">
        <v>1006346</v>
      </c>
      <c r="N14" s="40">
        <v>852609</v>
      </c>
      <c r="O14" s="36">
        <v>241767</v>
      </c>
      <c r="P14" s="2">
        <v>370461</v>
      </c>
      <c r="Q14" s="2">
        <v>188697</v>
      </c>
      <c r="R14" s="2">
        <f t="shared" si="0"/>
        <v>228800</v>
      </c>
      <c r="S14" s="2">
        <f t="shared" si="1"/>
        <v>317928</v>
      </c>
      <c r="T14" s="2">
        <f t="shared" si="2"/>
        <v>220652</v>
      </c>
      <c r="U14" s="2">
        <f t="shared" si="3"/>
        <v>764989</v>
      </c>
      <c r="V14" s="2">
        <f t="shared" si="4"/>
        <v>24225</v>
      </c>
      <c r="W14" s="103">
        <v>28800</v>
      </c>
      <c r="X14" s="2">
        <v>21600</v>
      </c>
      <c r="Y14" s="103">
        <v>120000</v>
      </c>
      <c r="Z14" s="103">
        <v>58400</v>
      </c>
      <c r="AA14" s="1">
        <v>52015</v>
      </c>
      <c r="AB14" s="1">
        <v>79500</v>
      </c>
      <c r="AC14" s="1">
        <v>32000</v>
      </c>
      <c r="AD14" s="1">
        <v>154413</v>
      </c>
      <c r="AE14" s="2">
        <v>79032</v>
      </c>
      <c r="AF14" s="2">
        <v>116047</v>
      </c>
      <c r="AG14" s="115">
        <v>5426</v>
      </c>
      <c r="AH14" s="197">
        <v>20147</v>
      </c>
      <c r="AI14" s="195">
        <v>80196</v>
      </c>
      <c r="AJ14" s="196">
        <v>121368</v>
      </c>
      <c r="AK14" s="196">
        <v>338000</v>
      </c>
      <c r="AL14" s="197">
        <v>225425</v>
      </c>
      <c r="AM14" s="2">
        <v>24225</v>
      </c>
    </row>
    <row r="15" spans="1:44">
      <c r="A15" s="21" t="s">
        <v>81</v>
      </c>
      <c r="B15" s="1">
        <v>1904237</v>
      </c>
      <c r="C15" s="1">
        <v>3514011</v>
      </c>
      <c r="D15" s="1">
        <v>9071654</v>
      </c>
      <c r="E15" s="1">
        <v>16645160</v>
      </c>
      <c r="F15" s="1">
        <v>22758684</v>
      </c>
      <c r="G15" s="1">
        <v>25050598</v>
      </c>
      <c r="H15" s="39">
        <v>48054110</v>
      </c>
      <c r="I15" s="1">
        <v>16880292</v>
      </c>
      <c r="J15" s="39">
        <v>20686878</v>
      </c>
      <c r="K15" s="1">
        <v>11934136.34</v>
      </c>
      <c r="L15" s="40">
        <v>12394609</v>
      </c>
      <c r="M15" s="29">
        <v>8267269</v>
      </c>
      <c r="N15" s="40">
        <v>8466374</v>
      </c>
      <c r="O15" s="36">
        <v>5725490</v>
      </c>
      <c r="P15" s="2">
        <v>2822298</v>
      </c>
      <c r="Q15" s="2">
        <v>3249263</v>
      </c>
      <c r="R15" s="2">
        <f t="shared" si="0"/>
        <v>2884644</v>
      </c>
      <c r="S15" s="2">
        <f t="shared" si="1"/>
        <v>4792237</v>
      </c>
      <c r="T15" s="2">
        <f t="shared" si="2"/>
        <v>3137081</v>
      </c>
      <c r="U15" s="2">
        <f t="shared" si="3"/>
        <v>5116901</v>
      </c>
      <c r="V15" s="2">
        <f t="shared" si="4"/>
        <v>1369692</v>
      </c>
      <c r="W15" s="103">
        <v>434652</v>
      </c>
      <c r="X15" s="2">
        <v>1322149</v>
      </c>
      <c r="Y15" s="103">
        <v>409023</v>
      </c>
      <c r="Z15" s="103">
        <v>718820</v>
      </c>
      <c r="AA15" s="1">
        <v>641514</v>
      </c>
      <c r="AB15" s="1">
        <v>1347646</v>
      </c>
      <c r="AC15" s="1">
        <v>1340851</v>
      </c>
      <c r="AD15" s="1">
        <v>1462226</v>
      </c>
      <c r="AE15" s="2">
        <v>1045446</v>
      </c>
      <c r="AF15" s="2">
        <v>389427</v>
      </c>
      <c r="AG15" s="115">
        <v>756736</v>
      </c>
      <c r="AH15" s="197">
        <v>945472</v>
      </c>
      <c r="AI15" s="195">
        <v>1616444</v>
      </c>
      <c r="AJ15" s="196">
        <v>960624</v>
      </c>
      <c r="AK15" s="196">
        <v>1151648</v>
      </c>
      <c r="AL15" s="197">
        <v>1388185</v>
      </c>
      <c r="AM15" s="2">
        <v>1369692</v>
      </c>
    </row>
    <row r="16" spans="1:44">
      <c r="A16" s="21" t="s">
        <v>90</v>
      </c>
      <c r="B16" s="1">
        <v>0</v>
      </c>
      <c r="C16" s="1">
        <v>0</v>
      </c>
      <c r="D16" s="1">
        <v>0</v>
      </c>
      <c r="E16" s="1">
        <v>160043</v>
      </c>
      <c r="F16" s="1">
        <v>857261</v>
      </c>
      <c r="G16" s="1">
        <v>489271</v>
      </c>
      <c r="H16" s="39">
        <v>1168886</v>
      </c>
      <c r="I16" s="1">
        <v>1396579</v>
      </c>
      <c r="J16" s="39">
        <v>572593</v>
      </c>
      <c r="K16" s="1">
        <v>901512</v>
      </c>
      <c r="L16" s="40">
        <v>380389</v>
      </c>
      <c r="M16" s="29">
        <v>533160</v>
      </c>
      <c r="N16" s="40">
        <v>1046090</v>
      </c>
      <c r="O16" s="36">
        <v>136120</v>
      </c>
      <c r="P16" s="2">
        <v>1459531</v>
      </c>
      <c r="Q16" s="2">
        <v>172351</v>
      </c>
      <c r="R16" s="2">
        <f t="shared" si="0"/>
        <v>63575</v>
      </c>
      <c r="S16" s="2">
        <f t="shared" si="1"/>
        <v>313917</v>
      </c>
      <c r="T16" s="2">
        <f t="shared" si="2"/>
        <v>202006</v>
      </c>
      <c r="U16" s="2">
        <f t="shared" si="3"/>
        <v>678004</v>
      </c>
      <c r="V16" s="2">
        <f t="shared" si="4"/>
        <v>61534</v>
      </c>
      <c r="W16" s="2">
        <v>0</v>
      </c>
      <c r="X16" s="40">
        <v>42500</v>
      </c>
      <c r="Y16" s="103">
        <v>12000</v>
      </c>
      <c r="Z16" s="103">
        <v>9075</v>
      </c>
      <c r="AA16" s="1">
        <v>185050</v>
      </c>
      <c r="AB16" s="1">
        <v>4934</v>
      </c>
      <c r="AC16" s="1">
        <v>27431</v>
      </c>
      <c r="AD16" s="1">
        <v>96502</v>
      </c>
      <c r="AE16" s="2">
        <v>125340</v>
      </c>
      <c r="AF16" s="2">
        <v>0</v>
      </c>
      <c r="AG16" s="115">
        <v>22548</v>
      </c>
      <c r="AH16" s="197">
        <v>54118</v>
      </c>
      <c r="AI16" s="195">
        <v>349609</v>
      </c>
      <c r="AJ16" s="196">
        <v>128134</v>
      </c>
      <c r="AK16" s="196">
        <v>162013</v>
      </c>
      <c r="AL16" s="197">
        <v>38248</v>
      </c>
      <c r="AM16" s="2">
        <v>61534</v>
      </c>
    </row>
    <row r="17" spans="1:44">
      <c r="A17" s="43" t="s">
        <v>74</v>
      </c>
      <c r="B17" s="1">
        <v>2712024</v>
      </c>
      <c r="C17" s="1">
        <v>1340908</v>
      </c>
      <c r="D17" s="1">
        <v>378806</v>
      </c>
      <c r="E17" s="1">
        <v>60911</v>
      </c>
      <c r="F17" s="1">
        <v>1298394</v>
      </c>
      <c r="G17" s="1">
        <v>2332199</v>
      </c>
      <c r="H17" s="39">
        <v>2217085</v>
      </c>
      <c r="I17" s="1">
        <v>3204615</v>
      </c>
      <c r="J17" s="39">
        <v>2119516</v>
      </c>
      <c r="K17" s="1">
        <v>1494032</v>
      </c>
      <c r="L17" s="40">
        <v>4183766</v>
      </c>
      <c r="M17" s="29">
        <v>5114513</v>
      </c>
      <c r="N17" s="2">
        <v>1941020</v>
      </c>
      <c r="O17" s="36">
        <v>2583248</v>
      </c>
      <c r="P17" s="2">
        <v>4581045</v>
      </c>
      <c r="Q17" s="2">
        <v>3687313</v>
      </c>
      <c r="R17" s="2">
        <f t="shared" si="0"/>
        <v>1728344</v>
      </c>
      <c r="S17" s="2">
        <f t="shared" si="1"/>
        <v>1223265</v>
      </c>
      <c r="T17" s="2">
        <f t="shared" si="2"/>
        <v>1804244</v>
      </c>
      <c r="U17" s="2">
        <f t="shared" si="3"/>
        <v>442079</v>
      </c>
      <c r="V17" s="2">
        <f t="shared" si="4"/>
        <v>31488</v>
      </c>
      <c r="W17" s="2">
        <v>231015</v>
      </c>
      <c r="X17" s="2">
        <v>491109</v>
      </c>
      <c r="Y17" s="103">
        <v>163941</v>
      </c>
      <c r="Z17" s="103">
        <v>842279</v>
      </c>
      <c r="AA17" s="1">
        <v>15521</v>
      </c>
      <c r="AB17" s="1">
        <v>780318</v>
      </c>
      <c r="AC17" s="1">
        <v>256000</v>
      </c>
      <c r="AD17" s="1">
        <v>171426</v>
      </c>
      <c r="AE17" s="2">
        <v>96592</v>
      </c>
      <c r="AF17" s="2">
        <v>1693742</v>
      </c>
      <c r="AG17" s="115">
        <v>13910</v>
      </c>
      <c r="AH17" s="197">
        <v>0</v>
      </c>
      <c r="AI17" s="195">
        <v>0</v>
      </c>
      <c r="AJ17" s="196">
        <v>149589</v>
      </c>
      <c r="AK17" s="196">
        <v>0</v>
      </c>
      <c r="AL17" s="199">
        <v>292490</v>
      </c>
      <c r="AM17" s="2">
        <v>31488</v>
      </c>
      <c r="AR17" s="74" t="s">
        <v>138</v>
      </c>
    </row>
    <row r="18" spans="1:44">
      <c r="A18" s="15" t="s">
        <v>66</v>
      </c>
      <c r="B18" s="16">
        <f t="shared" ref="B18:Q18" si="5">B19-B6-B7-B8-B9-B10-B11-B12-B13-B14-B15-B16-B17</f>
        <v>10603910</v>
      </c>
      <c r="C18" s="16">
        <f t="shared" si="5"/>
        <v>4125764</v>
      </c>
      <c r="D18" s="16">
        <f t="shared" si="5"/>
        <v>8861905</v>
      </c>
      <c r="E18" s="16">
        <f t="shared" si="5"/>
        <v>11205463</v>
      </c>
      <c r="F18" s="16">
        <f t="shared" si="5"/>
        <v>7469349</v>
      </c>
      <c r="G18" s="16">
        <f t="shared" si="5"/>
        <v>17973117</v>
      </c>
      <c r="H18" s="16">
        <f t="shared" si="5"/>
        <v>8135261</v>
      </c>
      <c r="I18" s="16">
        <f t="shared" si="5"/>
        <v>5347543</v>
      </c>
      <c r="J18" s="16">
        <f t="shared" si="5"/>
        <v>3053620</v>
      </c>
      <c r="K18" s="16">
        <f t="shared" si="5"/>
        <v>7797399.0000000037</v>
      </c>
      <c r="L18" s="16">
        <f t="shared" si="5"/>
        <v>5053931.3347000033</v>
      </c>
      <c r="M18" s="16">
        <f t="shared" si="5"/>
        <v>8097959</v>
      </c>
      <c r="N18" s="16">
        <f t="shared" si="5"/>
        <v>3528275</v>
      </c>
      <c r="O18" s="16">
        <f t="shared" si="5"/>
        <v>3639198</v>
      </c>
      <c r="P18" s="16">
        <f t="shared" si="5"/>
        <v>4200841</v>
      </c>
      <c r="Q18" s="16">
        <f t="shared" si="5"/>
        <v>6281746</v>
      </c>
      <c r="R18" s="2">
        <f t="shared" si="0"/>
        <v>5468681</v>
      </c>
      <c r="S18" s="2">
        <f t="shared" si="1"/>
        <v>4369749</v>
      </c>
      <c r="T18" s="2">
        <f t="shared" si="2"/>
        <v>6288482</v>
      </c>
      <c r="U18" s="2">
        <f t="shared" si="3"/>
        <v>15440726</v>
      </c>
      <c r="V18" s="2">
        <f t="shared" si="4"/>
        <v>2301560</v>
      </c>
      <c r="W18" s="16">
        <f t="shared" ref="W18:AH18" si="6">W19-W6-W7-W8-W9-W10-W11-W12-W13-W14-W15-W16-W17</f>
        <v>1257478</v>
      </c>
      <c r="X18" s="16">
        <f t="shared" si="6"/>
        <v>1392738</v>
      </c>
      <c r="Y18" s="16">
        <f t="shared" si="6"/>
        <v>2174047</v>
      </c>
      <c r="Z18" s="16">
        <f t="shared" si="6"/>
        <v>644418</v>
      </c>
      <c r="AA18" s="16">
        <f t="shared" si="6"/>
        <v>514268</v>
      </c>
      <c r="AB18" s="16">
        <f t="shared" si="6"/>
        <v>712988</v>
      </c>
      <c r="AC18" s="16">
        <f t="shared" si="6"/>
        <v>857716</v>
      </c>
      <c r="AD18" s="16">
        <f t="shared" si="6"/>
        <v>2284777</v>
      </c>
      <c r="AE18" s="16">
        <f t="shared" si="6"/>
        <v>1341953</v>
      </c>
      <c r="AF18" s="16">
        <f t="shared" si="6"/>
        <v>1557763</v>
      </c>
      <c r="AG18" s="16">
        <f t="shared" si="6"/>
        <v>2076516</v>
      </c>
      <c r="AH18" s="16">
        <f t="shared" si="6"/>
        <v>1312250</v>
      </c>
      <c r="AI18" s="16">
        <f t="shared" ref="AI18:AL18" si="7">AI19-AI6-AI7-AI8-AI9-AI10-AI11-AI12-AI13-AI14-AI15-AI16-AI17</f>
        <v>1799891</v>
      </c>
      <c r="AJ18" s="16">
        <f t="shared" si="7"/>
        <v>4212688</v>
      </c>
      <c r="AK18" s="16">
        <f t="shared" si="7"/>
        <v>5293952</v>
      </c>
      <c r="AL18" s="16">
        <f t="shared" si="7"/>
        <v>4134195</v>
      </c>
      <c r="AM18" s="2">
        <f>AM19-SUM(AM6:AM17)</f>
        <v>2301560</v>
      </c>
      <c r="AR18" s="74" t="s">
        <v>138</v>
      </c>
    </row>
    <row r="19" spans="1:44" s="18" customFormat="1">
      <c r="A19" s="22" t="s">
        <v>0</v>
      </c>
      <c r="B19" s="26">
        <v>49724081</v>
      </c>
      <c r="C19" s="26">
        <v>43230615</v>
      </c>
      <c r="D19" s="26">
        <v>52795553</v>
      </c>
      <c r="E19" s="26">
        <v>51871495</v>
      </c>
      <c r="F19" s="26">
        <v>52846169</v>
      </c>
      <c r="G19" s="26">
        <v>91325724</v>
      </c>
      <c r="H19" s="26">
        <v>104928786</v>
      </c>
      <c r="I19" s="26">
        <v>51307197</v>
      </c>
      <c r="J19" s="26">
        <v>45607604</v>
      </c>
      <c r="K19" s="26">
        <v>43370150.340000004</v>
      </c>
      <c r="L19" s="41">
        <v>46143918.334700003</v>
      </c>
      <c r="M19" s="26">
        <v>45263088</v>
      </c>
      <c r="N19" s="41">
        <v>41268390</v>
      </c>
      <c r="O19" s="17">
        <v>32357872</v>
      </c>
      <c r="P19" s="17">
        <v>32489292.067400001</v>
      </c>
      <c r="Q19" s="17">
        <v>32939452.067400001</v>
      </c>
      <c r="R19" s="17">
        <f t="shared" si="0"/>
        <v>34207610</v>
      </c>
      <c r="S19" s="17">
        <f t="shared" si="1"/>
        <v>32233933</v>
      </c>
      <c r="T19" s="17">
        <f t="shared" si="2"/>
        <v>35887096</v>
      </c>
      <c r="U19" s="17">
        <f t="shared" si="3"/>
        <v>44439749</v>
      </c>
      <c r="V19" s="17">
        <f t="shared" si="4"/>
        <v>10096445</v>
      </c>
      <c r="W19" s="17">
        <v>6687572</v>
      </c>
      <c r="X19" s="17">
        <v>9103513</v>
      </c>
      <c r="Y19" s="17">
        <v>9912196</v>
      </c>
      <c r="Z19" s="17">
        <v>8504329</v>
      </c>
      <c r="AA19" s="17">
        <v>6236196</v>
      </c>
      <c r="AB19" s="17">
        <v>8200219</v>
      </c>
      <c r="AC19" s="17">
        <v>7694299</v>
      </c>
      <c r="AD19" s="17">
        <v>10103219</v>
      </c>
      <c r="AE19" s="17">
        <v>8131163</v>
      </c>
      <c r="AF19" s="17">
        <v>10886631</v>
      </c>
      <c r="AG19" s="162">
        <v>8427511</v>
      </c>
      <c r="AH19" s="162">
        <v>8441791</v>
      </c>
      <c r="AI19" s="17">
        <v>8355629</v>
      </c>
      <c r="AJ19" s="17">
        <v>12644529</v>
      </c>
      <c r="AK19" s="17">
        <v>13180760</v>
      </c>
      <c r="AL19" s="17">
        <v>10258831</v>
      </c>
      <c r="AM19" s="17">
        <v>10096445</v>
      </c>
    </row>
    <row r="20" spans="1:4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2"/>
      <c r="R20" s="2"/>
      <c r="S20" s="2"/>
      <c r="T20" s="2" t="s">
        <v>138</v>
      </c>
      <c r="U20" s="2" t="s">
        <v>138</v>
      </c>
      <c r="V20" s="2" t="s">
        <v>138</v>
      </c>
      <c r="AG20" s="2"/>
      <c r="AH20" s="2"/>
      <c r="AM20" s="2"/>
    </row>
    <row r="21" spans="1:44">
      <c r="A21" s="23" t="s">
        <v>67</v>
      </c>
      <c r="B21" s="30"/>
      <c r="C21" s="30"/>
      <c r="D21" s="30"/>
      <c r="E21" s="30"/>
      <c r="F21" s="30"/>
      <c r="G21" s="2"/>
      <c r="H21" s="2"/>
      <c r="I21" s="2"/>
      <c r="J21" s="2"/>
      <c r="K21" s="2"/>
      <c r="L21" s="2"/>
      <c r="M21" s="2"/>
      <c r="N21" s="2"/>
      <c r="O21" s="2"/>
      <c r="Q21" s="1"/>
      <c r="AG21" s="2" t="s">
        <v>138</v>
      </c>
    </row>
    <row r="22" spans="1:44">
      <c r="A22" s="268" t="s">
        <v>84</v>
      </c>
      <c r="B22" s="269"/>
      <c r="C22" s="26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44" ht="14.4" customHeight="1">
      <c r="A23" s="264" t="s">
        <v>219</v>
      </c>
      <c r="B23" s="265"/>
      <c r="C23" s="265"/>
      <c r="D23" s="265"/>
      <c r="E23" s="265"/>
      <c r="F23" s="265"/>
      <c r="G23" s="266"/>
      <c r="H23" s="266"/>
      <c r="I23" s="266"/>
      <c r="J23" s="266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</row>
    <row r="24" spans="1:44">
      <c r="A24" s="38" t="s">
        <v>73</v>
      </c>
      <c r="K24" s="2"/>
      <c r="L24" s="2"/>
      <c r="M24" s="2"/>
      <c r="N24" s="2"/>
      <c r="O24" s="2"/>
    </row>
  </sheetData>
  <mergeCells count="11">
    <mergeCell ref="AI4:AL4"/>
    <mergeCell ref="B1:AP1"/>
    <mergeCell ref="W3:AP3"/>
    <mergeCell ref="B2:AP2"/>
    <mergeCell ref="A23:W23"/>
    <mergeCell ref="A22:C22"/>
    <mergeCell ref="A1:A2"/>
    <mergeCell ref="B3:S3"/>
    <mergeCell ref="AA4:AD4"/>
    <mergeCell ref="AE4:AH4"/>
    <mergeCell ref="W4:Z4"/>
  </mergeCells>
  <phoneticPr fontId="21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9653-C0C1-482B-B7A3-66CF33EBF704}">
  <sheetPr>
    <tabColor rgb="FF00B0F0"/>
  </sheetPr>
  <dimension ref="A1:AE410"/>
  <sheetViews>
    <sheetView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50" sqref="A50:S50"/>
    </sheetView>
  </sheetViews>
  <sheetFormatPr defaultColWidth="8.90625" defaultRowHeight="14.5"/>
  <cols>
    <col min="1" max="1" width="8.90625" style="116"/>
    <col min="2" max="2" width="14.36328125" style="116" customWidth="1"/>
    <col min="3" max="6" width="8.90625" style="116"/>
    <col min="7" max="7" width="9.54296875" style="116" customWidth="1"/>
    <col min="8" max="8" width="9.90625" style="116" customWidth="1"/>
    <col min="9" max="12" width="8.90625" style="116"/>
    <col min="13" max="13" width="10" style="116" customWidth="1"/>
    <col min="14" max="14" width="9.54296875" style="116" customWidth="1"/>
    <col min="15" max="15" width="8.90625" style="116"/>
    <col min="16" max="18" width="9" style="116" customWidth="1"/>
    <col min="19" max="19" width="11.1796875" style="116" customWidth="1"/>
    <col min="20" max="20" width="8.90625" style="116"/>
    <col min="21" max="21" width="10.453125" style="116" customWidth="1"/>
    <col min="22" max="22" width="8.90625" style="116"/>
    <col min="23" max="23" width="10.08984375" style="116" customWidth="1"/>
    <col min="24" max="24" width="9.453125" style="116" customWidth="1"/>
    <col min="25" max="26" width="8.90625" style="116"/>
    <col min="27" max="27" width="9.90625" style="116" bestFit="1" customWidth="1"/>
    <col min="28" max="28" width="9.6328125" style="116" customWidth="1"/>
    <col min="29" max="29" width="8.90625" style="116"/>
    <col min="30" max="30" width="9.90625" style="116" bestFit="1" customWidth="1"/>
    <col min="31" max="31" width="10.08984375" style="116" bestFit="1" customWidth="1"/>
    <col min="32" max="16384" width="8.90625" style="116"/>
  </cols>
  <sheetData>
    <row r="1" spans="1:31" s="19" customFormat="1" ht="18.5">
      <c r="A1" s="285" t="s">
        <v>68</v>
      </c>
      <c r="B1" s="274"/>
      <c r="C1" s="276" t="s">
        <v>145</v>
      </c>
      <c r="D1" s="276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4"/>
      <c r="AD1" s="274"/>
      <c r="AE1" s="274"/>
    </row>
    <row r="2" spans="1:31" s="74" customFormat="1" ht="15" customHeight="1">
      <c r="A2" s="274"/>
      <c r="B2" s="274"/>
      <c r="C2" s="272" t="s">
        <v>72</v>
      </c>
      <c r="D2" s="272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74"/>
      <c r="AD2" s="274"/>
      <c r="AE2" s="274"/>
    </row>
    <row r="3" spans="1:31" s="118" customFormat="1" ht="78">
      <c r="A3" s="226" t="s">
        <v>217</v>
      </c>
      <c r="B3" s="227"/>
      <c r="C3" s="117" t="s">
        <v>147</v>
      </c>
      <c r="D3" s="118" t="s">
        <v>159</v>
      </c>
      <c r="E3" s="118" t="s">
        <v>148</v>
      </c>
      <c r="F3" s="117" t="s">
        <v>79</v>
      </c>
      <c r="G3" s="118" t="s">
        <v>164</v>
      </c>
      <c r="H3" s="118" t="s">
        <v>160</v>
      </c>
      <c r="I3" s="118" t="s">
        <v>161</v>
      </c>
      <c r="J3" s="118" t="s">
        <v>188</v>
      </c>
      <c r="K3" s="119" t="s">
        <v>149</v>
      </c>
      <c r="L3" s="117" t="s">
        <v>162</v>
      </c>
      <c r="M3" s="117" t="s">
        <v>165</v>
      </c>
      <c r="N3" s="117" t="s">
        <v>150</v>
      </c>
      <c r="O3" s="117" t="s">
        <v>151</v>
      </c>
      <c r="P3" s="117" t="s">
        <v>163</v>
      </c>
      <c r="Q3" s="117" t="s">
        <v>189</v>
      </c>
      <c r="R3" s="117" t="s">
        <v>190</v>
      </c>
      <c r="S3" s="120" t="s">
        <v>166</v>
      </c>
      <c r="T3" s="117" t="s">
        <v>80</v>
      </c>
      <c r="U3" s="117" t="s">
        <v>191</v>
      </c>
      <c r="V3" s="117" t="s">
        <v>152</v>
      </c>
      <c r="W3" s="117" t="s">
        <v>153</v>
      </c>
      <c r="X3" s="121" t="s">
        <v>154</v>
      </c>
      <c r="Y3" s="121" t="s">
        <v>155</v>
      </c>
      <c r="Z3" s="121" t="s">
        <v>170</v>
      </c>
      <c r="AA3" s="121" t="s">
        <v>156</v>
      </c>
      <c r="AB3" s="121" t="s">
        <v>157</v>
      </c>
      <c r="AC3" s="121" t="s">
        <v>158</v>
      </c>
      <c r="AD3" s="121" t="s">
        <v>66</v>
      </c>
      <c r="AE3" s="122" t="s">
        <v>0</v>
      </c>
    </row>
    <row r="4" spans="1:31">
      <c r="A4" s="205">
        <v>2007</v>
      </c>
      <c r="B4" s="111" t="s">
        <v>139</v>
      </c>
      <c r="C4" s="40">
        <v>1267579.6100000001</v>
      </c>
      <c r="D4" s="40">
        <v>464049.51</v>
      </c>
      <c r="E4" s="40">
        <v>871101.46</v>
      </c>
      <c r="F4" s="40">
        <v>591240.06000000006</v>
      </c>
      <c r="G4" s="40">
        <v>648445.9</v>
      </c>
      <c r="H4" s="40">
        <v>932644.4</v>
      </c>
      <c r="I4" s="40">
        <v>605491.16</v>
      </c>
      <c r="J4" s="40">
        <v>438266.66000000003</v>
      </c>
      <c r="K4" s="115">
        <v>978862.21</v>
      </c>
      <c r="L4" s="40">
        <v>701145.01</v>
      </c>
      <c r="M4" s="40">
        <v>539729.19000000006</v>
      </c>
      <c r="N4" s="40">
        <v>1229742.52</v>
      </c>
      <c r="O4" s="40">
        <v>982117.37</v>
      </c>
      <c r="P4" s="115">
        <v>549056.83000000007</v>
      </c>
      <c r="Q4" s="40">
        <v>835070.64</v>
      </c>
      <c r="R4" s="40">
        <v>758892.82</v>
      </c>
      <c r="S4" s="40">
        <v>1630203.99</v>
      </c>
      <c r="T4" s="40">
        <v>6861421.8700000001</v>
      </c>
      <c r="U4" s="40">
        <v>0</v>
      </c>
      <c r="V4" s="40">
        <v>2017230.81</v>
      </c>
      <c r="W4" s="40">
        <v>1630343.57</v>
      </c>
      <c r="X4" s="115">
        <v>851179.44000000006</v>
      </c>
      <c r="Y4" s="115">
        <v>1053626.33</v>
      </c>
      <c r="Z4" s="115">
        <v>1091446.1499999999</v>
      </c>
      <c r="AA4" s="115">
        <v>15297006.960000001</v>
      </c>
      <c r="AB4" s="40">
        <v>598254.32000000007</v>
      </c>
      <c r="AC4" s="40">
        <v>1391772.62</v>
      </c>
      <c r="AD4" s="115">
        <f t="shared" ref="AD4:AD46" si="0">AE4-SUM(C4:AC4)</f>
        <v>12212431.600000001</v>
      </c>
      <c r="AE4" s="114">
        <v>57028353.009999998</v>
      </c>
    </row>
    <row r="5" spans="1:31">
      <c r="A5" s="206"/>
      <c r="B5" s="111" t="s">
        <v>140</v>
      </c>
      <c r="C5" s="40">
        <v>1370950.26</v>
      </c>
      <c r="D5" s="40">
        <v>979658.64</v>
      </c>
      <c r="E5" s="40">
        <v>1316612.8400000001</v>
      </c>
      <c r="F5" s="40">
        <v>366757.28</v>
      </c>
      <c r="G5" s="40">
        <v>472804.77</v>
      </c>
      <c r="H5" s="40">
        <v>905926.4</v>
      </c>
      <c r="I5" s="40">
        <v>623721.94000000006</v>
      </c>
      <c r="J5" s="40">
        <v>432641.12</v>
      </c>
      <c r="K5" s="115">
        <v>1692268.68</v>
      </c>
      <c r="L5" s="40">
        <v>867155.25</v>
      </c>
      <c r="M5" s="40">
        <v>485338.74</v>
      </c>
      <c r="N5" s="40">
        <v>2576908.86</v>
      </c>
      <c r="O5" s="40">
        <v>1434034.9000000001</v>
      </c>
      <c r="P5" s="115">
        <v>531460.33000000007</v>
      </c>
      <c r="Q5" s="40">
        <v>398322.56</v>
      </c>
      <c r="R5" s="40">
        <v>894883.84000000008</v>
      </c>
      <c r="S5" s="40">
        <v>2306216.71</v>
      </c>
      <c r="T5" s="40">
        <v>3292269.96</v>
      </c>
      <c r="U5" s="40">
        <v>0</v>
      </c>
      <c r="V5" s="40">
        <v>1285593.6000000001</v>
      </c>
      <c r="W5" s="40">
        <v>1233294.27</v>
      </c>
      <c r="X5" s="115">
        <v>1108228.0899999999</v>
      </c>
      <c r="Y5" s="115">
        <v>379492.31</v>
      </c>
      <c r="Z5" s="115">
        <v>1532888</v>
      </c>
      <c r="AA5" s="115">
        <v>13748407.99</v>
      </c>
      <c r="AB5" s="40">
        <v>745136.12</v>
      </c>
      <c r="AC5" s="40">
        <v>963077.53</v>
      </c>
      <c r="AD5" s="115">
        <f t="shared" si="0"/>
        <v>15057766.079999983</v>
      </c>
      <c r="AE5" s="114">
        <v>57001817.069999985</v>
      </c>
    </row>
    <row r="6" spans="1:31">
      <c r="A6" s="206"/>
      <c r="B6" s="111" t="s">
        <v>141</v>
      </c>
      <c r="C6" s="40">
        <v>1507040.07</v>
      </c>
      <c r="D6" s="40">
        <v>782945.68</v>
      </c>
      <c r="E6" s="40">
        <v>1364438.37</v>
      </c>
      <c r="F6" s="40">
        <v>371586.51</v>
      </c>
      <c r="G6" s="40">
        <v>642206.51</v>
      </c>
      <c r="H6" s="40">
        <v>628608.99</v>
      </c>
      <c r="I6" s="40">
        <v>446312.92</v>
      </c>
      <c r="J6" s="40">
        <v>472641.60000000003</v>
      </c>
      <c r="K6" s="115">
        <v>1591134.3</v>
      </c>
      <c r="L6" s="40">
        <v>967457.31</v>
      </c>
      <c r="M6" s="40">
        <v>364830.07</v>
      </c>
      <c r="N6" s="40">
        <v>2183662.2600000002</v>
      </c>
      <c r="O6" s="40">
        <v>1451866.35</v>
      </c>
      <c r="P6" s="115">
        <v>815092.48</v>
      </c>
      <c r="Q6" s="40">
        <v>362960.92</v>
      </c>
      <c r="R6" s="40">
        <v>701429.55</v>
      </c>
      <c r="S6" s="40">
        <v>2742574.65</v>
      </c>
      <c r="T6" s="40">
        <v>4078171.04</v>
      </c>
      <c r="U6" s="40">
        <v>0</v>
      </c>
      <c r="V6" s="40">
        <v>1908321.06</v>
      </c>
      <c r="W6" s="40">
        <v>1425091.04</v>
      </c>
      <c r="X6" s="115">
        <v>1461140.25</v>
      </c>
      <c r="Y6" s="115">
        <v>254040.58000000002</v>
      </c>
      <c r="Z6" s="115">
        <v>1646656.41</v>
      </c>
      <c r="AA6" s="115">
        <v>11544594.960000001</v>
      </c>
      <c r="AB6" s="40">
        <v>1027791.27</v>
      </c>
      <c r="AC6" s="40">
        <v>601122.59</v>
      </c>
      <c r="AD6" s="115">
        <f t="shared" si="0"/>
        <v>15014542.900000036</v>
      </c>
      <c r="AE6" s="114">
        <v>56358260.640000038</v>
      </c>
    </row>
    <row r="7" spans="1:31">
      <c r="A7" s="206"/>
      <c r="B7" s="111" t="s">
        <v>142</v>
      </c>
      <c r="C7" s="40">
        <v>1350072.33</v>
      </c>
      <c r="D7" s="40">
        <v>519469.74</v>
      </c>
      <c r="E7" s="40">
        <v>1065498.83</v>
      </c>
      <c r="F7" s="40">
        <v>15353.12</v>
      </c>
      <c r="G7" s="40">
        <v>117686.04000000001</v>
      </c>
      <c r="H7" s="40">
        <v>760935.14</v>
      </c>
      <c r="I7" s="40">
        <v>566283.5</v>
      </c>
      <c r="J7" s="40">
        <v>384249.27</v>
      </c>
      <c r="K7" s="115">
        <v>1315246.46</v>
      </c>
      <c r="L7" s="40">
        <v>745615.24</v>
      </c>
      <c r="M7" s="40">
        <v>470024.46</v>
      </c>
      <c r="N7" s="40">
        <v>1314125.43</v>
      </c>
      <c r="O7" s="40">
        <v>842815</v>
      </c>
      <c r="P7" s="115">
        <v>475072.96</v>
      </c>
      <c r="Q7" s="40">
        <v>240472.52000000002</v>
      </c>
      <c r="R7" s="40">
        <v>433718.16</v>
      </c>
      <c r="S7" s="40">
        <v>3169585.71</v>
      </c>
      <c r="T7" s="40">
        <v>7592405.1400000006</v>
      </c>
      <c r="U7" s="40">
        <v>0</v>
      </c>
      <c r="V7" s="40">
        <v>2060664.24</v>
      </c>
      <c r="W7" s="40">
        <v>1527803.21</v>
      </c>
      <c r="X7" s="115">
        <v>1266769.82</v>
      </c>
      <c r="Y7" s="115">
        <v>2060271.5000000002</v>
      </c>
      <c r="Z7" s="115">
        <v>1434235.08</v>
      </c>
      <c r="AA7" s="115">
        <v>10110039.960000001</v>
      </c>
      <c r="AB7" s="40">
        <v>1145009.58</v>
      </c>
      <c r="AC7" s="40">
        <v>2328257.4900000002</v>
      </c>
      <c r="AD7" s="115">
        <f t="shared" si="0"/>
        <v>15479337.959999993</v>
      </c>
      <c r="AE7" s="114">
        <v>58791017.889999993</v>
      </c>
    </row>
    <row r="8" spans="1:31">
      <c r="A8" s="207">
        <v>2008</v>
      </c>
      <c r="B8" s="123" t="s">
        <v>167</v>
      </c>
      <c r="C8" s="16">
        <v>1812766.56</v>
      </c>
      <c r="D8" s="16">
        <v>613458.13</v>
      </c>
      <c r="E8" s="16">
        <v>1530334.23</v>
      </c>
      <c r="F8" s="16">
        <v>517310.47000000003</v>
      </c>
      <c r="G8" s="16">
        <v>747201.32000000007</v>
      </c>
      <c r="H8" s="16">
        <v>790441.69000000006</v>
      </c>
      <c r="I8" s="16">
        <v>597312.76</v>
      </c>
      <c r="J8" s="16">
        <v>667743.16</v>
      </c>
      <c r="K8" s="115">
        <v>1497171.66</v>
      </c>
      <c r="L8" s="16">
        <v>1125415.73</v>
      </c>
      <c r="M8" s="16">
        <v>606238.48</v>
      </c>
      <c r="N8" s="16">
        <v>2727210.0500000003</v>
      </c>
      <c r="O8" s="16">
        <v>1430056</v>
      </c>
      <c r="P8" s="115">
        <v>874515.54</v>
      </c>
      <c r="Q8" s="16">
        <v>486120.58</v>
      </c>
      <c r="R8" s="40">
        <v>242612.07</v>
      </c>
      <c r="S8" s="16">
        <v>2057514.57</v>
      </c>
      <c r="T8" s="16">
        <v>2046872.9100000001</v>
      </c>
      <c r="U8" s="16">
        <v>0</v>
      </c>
      <c r="V8" s="16">
        <v>1011577.4500000001</v>
      </c>
      <c r="W8" s="16">
        <v>1275800.99</v>
      </c>
      <c r="X8" s="115">
        <v>1701476.69</v>
      </c>
      <c r="Y8" s="16">
        <v>416192.24</v>
      </c>
      <c r="Z8" s="115">
        <v>1236322.6000000001</v>
      </c>
      <c r="AA8" s="115">
        <v>20327079</v>
      </c>
      <c r="AB8" s="16">
        <v>976648.64</v>
      </c>
      <c r="AC8" s="16">
        <v>1121351.18</v>
      </c>
      <c r="AD8" s="115">
        <f t="shared" si="0"/>
        <v>15899961.539999992</v>
      </c>
      <c r="AE8" s="114">
        <v>64336706.239999987</v>
      </c>
    </row>
    <row r="9" spans="1:31">
      <c r="A9" s="278"/>
      <c r="B9" s="123" t="s">
        <v>168</v>
      </c>
      <c r="C9" s="16">
        <v>1219616.17</v>
      </c>
      <c r="D9" s="16">
        <v>208623.02000000002</v>
      </c>
      <c r="E9" s="16">
        <v>1342712.6500000001</v>
      </c>
      <c r="F9" s="16">
        <v>383204.05</v>
      </c>
      <c r="G9" s="16">
        <v>668498.25</v>
      </c>
      <c r="H9" s="16">
        <v>484219.33</v>
      </c>
      <c r="I9" s="16">
        <v>383979.44</v>
      </c>
      <c r="J9" s="16">
        <v>699055.62</v>
      </c>
      <c r="K9" s="115">
        <v>724315.6100000001</v>
      </c>
      <c r="L9" s="16">
        <v>816941.31</v>
      </c>
      <c r="M9" s="16">
        <v>441698.55</v>
      </c>
      <c r="N9" s="16">
        <v>1928708.27</v>
      </c>
      <c r="O9" s="16">
        <v>1380617</v>
      </c>
      <c r="P9" s="115">
        <v>503424.53</v>
      </c>
      <c r="Q9" s="16">
        <v>510517.28</v>
      </c>
      <c r="R9" s="40">
        <v>466426.62</v>
      </c>
      <c r="S9" s="16">
        <v>1982895.96</v>
      </c>
      <c r="T9" s="16">
        <v>6378452.7700000005</v>
      </c>
      <c r="U9" s="16">
        <v>0</v>
      </c>
      <c r="V9" s="16">
        <v>1594514.21</v>
      </c>
      <c r="W9" s="16">
        <v>1607118.85</v>
      </c>
      <c r="X9" s="115">
        <v>1600768.8199999998</v>
      </c>
      <c r="Y9" s="16">
        <v>1552641.73</v>
      </c>
      <c r="Z9" s="115">
        <v>629559.29</v>
      </c>
      <c r="AA9" s="115">
        <v>2501207</v>
      </c>
      <c r="AB9" s="16">
        <v>688695.34</v>
      </c>
      <c r="AC9" s="16">
        <v>2179782.6800000002</v>
      </c>
      <c r="AD9" s="115">
        <f t="shared" si="0"/>
        <v>16377481.99000001</v>
      </c>
      <c r="AE9" s="114">
        <v>49255676.340000011</v>
      </c>
    </row>
    <row r="10" spans="1:31">
      <c r="A10" s="278"/>
      <c r="B10" s="123" t="s">
        <v>169</v>
      </c>
      <c r="C10" s="16">
        <v>1550918.8800000001</v>
      </c>
      <c r="D10" s="16">
        <v>675585.57000000007</v>
      </c>
      <c r="E10" s="16">
        <v>678788.58</v>
      </c>
      <c r="F10" s="16">
        <v>552861.77</v>
      </c>
      <c r="G10" s="16">
        <v>372749.59</v>
      </c>
      <c r="H10" s="16">
        <v>839847.31</v>
      </c>
      <c r="I10" s="16">
        <v>656289.95000000007</v>
      </c>
      <c r="J10" s="16">
        <v>639481.16</v>
      </c>
      <c r="K10" s="115">
        <v>1236963.8</v>
      </c>
      <c r="L10" s="16">
        <v>783133.28</v>
      </c>
      <c r="M10" s="16">
        <v>562581.24</v>
      </c>
      <c r="N10" s="16">
        <v>1559237.56</v>
      </c>
      <c r="O10" s="16">
        <v>686624.26</v>
      </c>
      <c r="P10" s="115">
        <v>437325.92000000004</v>
      </c>
      <c r="Q10" s="16">
        <v>985322.09</v>
      </c>
      <c r="R10" s="40">
        <v>628506.94000000006</v>
      </c>
      <c r="S10" s="16">
        <v>1340652.19</v>
      </c>
      <c r="T10" s="16">
        <v>4572905.68</v>
      </c>
      <c r="U10" s="16">
        <v>0</v>
      </c>
      <c r="V10" s="16">
        <v>1214846.43</v>
      </c>
      <c r="W10" s="16">
        <v>1025089.35</v>
      </c>
      <c r="X10" s="115">
        <v>1143621.73</v>
      </c>
      <c r="Y10" s="16">
        <v>920838.61</v>
      </c>
      <c r="Z10" s="115">
        <v>1332387.74</v>
      </c>
      <c r="AA10" s="115">
        <v>18460950</v>
      </c>
      <c r="AB10" s="16">
        <v>786991.27</v>
      </c>
      <c r="AC10" s="16">
        <v>786415.34</v>
      </c>
      <c r="AD10" s="115">
        <f t="shared" si="0"/>
        <v>13723520.410000004</v>
      </c>
      <c r="AE10" s="114">
        <v>58154436.650000006</v>
      </c>
    </row>
    <row r="11" spans="1:31">
      <c r="A11" s="205">
        <v>2009</v>
      </c>
      <c r="B11" s="111" t="s">
        <v>171</v>
      </c>
      <c r="C11" s="16">
        <v>611004.87</v>
      </c>
      <c r="D11" s="16">
        <v>491047.31</v>
      </c>
      <c r="E11" s="16">
        <v>1036043.11</v>
      </c>
      <c r="F11" s="16">
        <v>418610.77</v>
      </c>
      <c r="G11" s="16">
        <v>354463.21</v>
      </c>
      <c r="H11" s="16">
        <v>551231.99</v>
      </c>
      <c r="I11" s="16">
        <v>541133.81000000006</v>
      </c>
      <c r="J11" s="16">
        <v>625936.92000000004</v>
      </c>
      <c r="K11" s="115">
        <v>1179447.96</v>
      </c>
      <c r="L11" s="16">
        <v>1459170.41</v>
      </c>
      <c r="M11" s="16">
        <v>501858.68</v>
      </c>
      <c r="N11" s="16">
        <v>1329971.42</v>
      </c>
      <c r="O11" s="16">
        <v>697483.21</v>
      </c>
      <c r="P11" s="115">
        <v>396063.98</v>
      </c>
      <c r="Q11" s="16">
        <v>858407.98</v>
      </c>
      <c r="R11" s="40">
        <v>1213425.9300000002</v>
      </c>
      <c r="S11" s="16">
        <v>1972851</v>
      </c>
      <c r="T11" s="16">
        <v>8065873.6900000004</v>
      </c>
      <c r="U11" s="16">
        <v>0</v>
      </c>
      <c r="V11" s="16">
        <v>1329561.29</v>
      </c>
      <c r="W11" s="16">
        <v>1015977.73</v>
      </c>
      <c r="X11" s="115">
        <v>1043841.66</v>
      </c>
      <c r="Y11" s="115">
        <v>1104746.21</v>
      </c>
      <c r="Z11" s="115">
        <v>1279965.95</v>
      </c>
      <c r="AA11" s="115">
        <v>14542386.949999999</v>
      </c>
      <c r="AB11" s="16">
        <v>484622.09</v>
      </c>
      <c r="AC11" s="16">
        <v>1817825.81</v>
      </c>
      <c r="AD11" s="115">
        <f t="shared" si="0"/>
        <v>12463887.24999997</v>
      </c>
      <c r="AE11" s="114">
        <v>57386841.189999983</v>
      </c>
    </row>
    <row r="12" spans="1:31">
      <c r="A12" s="206"/>
      <c r="B12" s="111" t="s">
        <v>172</v>
      </c>
      <c r="C12" s="16">
        <v>1271616.17</v>
      </c>
      <c r="D12" s="16">
        <v>603559.86</v>
      </c>
      <c r="E12" s="16">
        <v>1006862.2000000001</v>
      </c>
      <c r="F12" s="16">
        <v>524145.69</v>
      </c>
      <c r="G12" s="16">
        <v>781116.13</v>
      </c>
      <c r="H12" s="16">
        <v>660903.55000000005</v>
      </c>
      <c r="I12" s="16">
        <v>478514.39</v>
      </c>
      <c r="J12" s="16">
        <v>798395.73</v>
      </c>
      <c r="K12" s="115">
        <v>1540873.55</v>
      </c>
      <c r="L12" s="16">
        <v>1818589.1400000001</v>
      </c>
      <c r="M12" s="16">
        <v>751836.67</v>
      </c>
      <c r="N12" s="16">
        <v>2426915.8199999998</v>
      </c>
      <c r="O12" s="16">
        <v>1214088.79</v>
      </c>
      <c r="P12" s="115">
        <v>380908.73000000004</v>
      </c>
      <c r="Q12" s="16">
        <v>261395.99000000002</v>
      </c>
      <c r="R12" s="40">
        <v>470301.42</v>
      </c>
      <c r="S12" s="16">
        <v>905176.1</v>
      </c>
      <c r="T12" s="16">
        <v>3926753.74</v>
      </c>
      <c r="U12" s="16">
        <v>0</v>
      </c>
      <c r="V12" s="16">
        <v>1747828.57</v>
      </c>
      <c r="W12" s="16">
        <v>1765669.36</v>
      </c>
      <c r="X12" s="115">
        <v>1412042.75</v>
      </c>
      <c r="Y12" s="115">
        <v>235612.39</v>
      </c>
      <c r="Z12" s="115">
        <v>957437.22</v>
      </c>
      <c r="AA12" s="115">
        <v>9102397</v>
      </c>
      <c r="AB12" s="16">
        <v>474523.42</v>
      </c>
      <c r="AC12" s="16">
        <v>94819.49</v>
      </c>
      <c r="AD12" s="115">
        <f t="shared" si="0"/>
        <v>15912783.039999999</v>
      </c>
      <c r="AE12" s="114">
        <v>51525066.909999996</v>
      </c>
    </row>
    <row r="13" spans="1:31">
      <c r="A13" s="206"/>
      <c r="B13" s="111" t="s">
        <v>173</v>
      </c>
      <c r="C13" s="16">
        <v>1061828.78</v>
      </c>
      <c r="D13" s="16">
        <v>806956.39</v>
      </c>
      <c r="E13" s="16">
        <v>1711194.17</v>
      </c>
      <c r="F13" s="16">
        <v>592959.70000000007</v>
      </c>
      <c r="G13" s="16">
        <v>635145.12</v>
      </c>
      <c r="H13" s="16">
        <v>1129636.19</v>
      </c>
      <c r="I13" s="16">
        <v>780105.34</v>
      </c>
      <c r="J13" s="16">
        <v>923693.54</v>
      </c>
      <c r="K13" s="115">
        <v>1292813.3900000001</v>
      </c>
      <c r="L13" s="16">
        <v>1230305.19</v>
      </c>
      <c r="M13" s="16">
        <v>541483.26</v>
      </c>
      <c r="N13" s="16">
        <v>2856253.16</v>
      </c>
      <c r="O13" s="16">
        <v>2704140.39</v>
      </c>
      <c r="P13" s="115">
        <v>603062.28</v>
      </c>
      <c r="Q13" s="16">
        <v>717218</v>
      </c>
      <c r="R13" s="40">
        <v>269465.88</v>
      </c>
      <c r="S13" s="16">
        <v>842504.21</v>
      </c>
      <c r="T13" s="16">
        <v>5124997.84</v>
      </c>
      <c r="U13" s="16">
        <v>0</v>
      </c>
      <c r="V13" s="16">
        <v>1878030.68</v>
      </c>
      <c r="W13" s="16">
        <v>1221066.9099999999</v>
      </c>
      <c r="X13" s="115">
        <v>1281886.21</v>
      </c>
      <c r="Y13" s="115">
        <v>798685.49</v>
      </c>
      <c r="Z13" s="115">
        <v>2227270.54</v>
      </c>
      <c r="AA13" s="115">
        <v>10574998</v>
      </c>
      <c r="AB13" s="16">
        <v>524040</v>
      </c>
      <c r="AC13" s="16">
        <v>1414398.2</v>
      </c>
      <c r="AD13" s="115">
        <f t="shared" si="0"/>
        <v>18351136.949999988</v>
      </c>
      <c r="AE13" s="114">
        <v>62095275.809999987</v>
      </c>
    </row>
    <row r="14" spans="1:31">
      <c r="A14" s="206"/>
      <c r="B14" s="111" t="s">
        <v>174</v>
      </c>
      <c r="C14" s="16">
        <v>1212349.1400000001</v>
      </c>
      <c r="D14" s="16">
        <v>674370.75</v>
      </c>
      <c r="E14" s="16">
        <v>1497302.56</v>
      </c>
      <c r="F14" s="16">
        <v>375112.52</v>
      </c>
      <c r="G14" s="16">
        <v>502105.67</v>
      </c>
      <c r="H14" s="16">
        <v>717071.8</v>
      </c>
      <c r="I14" s="16">
        <v>652015.73</v>
      </c>
      <c r="J14" s="16">
        <v>1086264.73</v>
      </c>
      <c r="K14" s="115">
        <v>1384767.19</v>
      </c>
      <c r="L14" s="16">
        <v>1501603.76</v>
      </c>
      <c r="M14" s="16">
        <v>608538.45000000007</v>
      </c>
      <c r="N14" s="16">
        <v>1869884.07</v>
      </c>
      <c r="O14" s="16">
        <v>967550.6</v>
      </c>
      <c r="P14" s="115">
        <v>395163.5</v>
      </c>
      <c r="Q14" s="16">
        <v>576939.92000000004</v>
      </c>
      <c r="R14" s="40">
        <v>790549.18</v>
      </c>
      <c r="S14" s="16">
        <v>2486933.91</v>
      </c>
      <c r="T14" s="16">
        <v>4142935.92</v>
      </c>
      <c r="U14" s="16">
        <v>53451.73</v>
      </c>
      <c r="V14" s="16">
        <v>1932127.44</v>
      </c>
      <c r="W14" s="16">
        <v>1164562.92</v>
      </c>
      <c r="X14" s="115">
        <v>847451.59000000008</v>
      </c>
      <c r="Y14" s="115">
        <v>555456.56000000006</v>
      </c>
      <c r="Z14" s="115">
        <v>1179712.7</v>
      </c>
      <c r="AA14" s="115">
        <v>9908734.0500000007</v>
      </c>
      <c r="AB14" s="16">
        <v>928972</v>
      </c>
      <c r="AC14" s="16">
        <v>1586949.07</v>
      </c>
      <c r="AD14" s="115">
        <f t="shared" si="0"/>
        <v>16826621.069999993</v>
      </c>
      <c r="AE14" s="114">
        <v>56425498.529999994</v>
      </c>
    </row>
    <row r="15" spans="1:31">
      <c r="A15" s="207">
        <v>2010</v>
      </c>
      <c r="B15" s="123" t="s">
        <v>140</v>
      </c>
      <c r="C15" s="125">
        <v>1857732.1400000001</v>
      </c>
      <c r="D15" s="125">
        <v>788960.6</v>
      </c>
      <c r="E15" s="125">
        <v>1434229.99</v>
      </c>
      <c r="F15" s="125">
        <v>858162.75</v>
      </c>
      <c r="G15" s="125">
        <v>657013.29</v>
      </c>
      <c r="H15" s="125">
        <v>1029651.53</v>
      </c>
      <c r="I15" s="125">
        <v>726651.67</v>
      </c>
      <c r="J15" s="125">
        <v>1119729.29</v>
      </c>
      <c r="K15" s="115">
        <v>1605422.79</v>
      </c>
      <c r="L15" s="125">
        <v>1663454.93</v>
      </c>
      <c r="M15" s="125">
        <v>524899.38</v>
      </c>
      <c r="N15" s="125">
        <v>2519878.62</v>
      </c>
      <c r="O15" s="125">
        <v>2703481</v>
      </c>
      <c r="P15" s="115">
        <v>832319.52</v>
      </c>
      <c r="Q15" s="125">
        <v>777249.08</v>
      </c>
      <c r="R15" s="40">
        <v>611365.27</v>
      </c>
      <c r="S15" s="125">
        <v>2125857.2400000002</v>
      </c>
      <c r="T15" s="125">
        <v>3684396.22</v>
      </c>
      <c r="U15" s="16">
        <v>60080.37</v>
      </c>
      <c r="V15" s="125">
        <v>1605305.09</v>
      </c>
      <c r="W15" s="125">
        <v>1416056.3800000001</v>
      </c>
      <c r="X15" s="115">
        <v>1123285.45</v>
      </c>
      <c r="Y15" s="115">
        <v>793202.77</v>
      </c>
      <c r="Z15" s="115">
        <v>1481170.83</v>
      </c>
      <c r="AA15" s="115">
        <v>10254649</v>
      </c>
      <c r="AB15" s="125">
        <v>952264.48</v>
      </c>
      <c r="AC15" s="125">
        <v>854263.24</v>
      </c>
      <c r="AD15" s="115">
        <f t="shared" si="0"/>
        <v>18006553.259999998</v>
      </c>
      <c r="AE15" s="114">
        <v>62067286.179999992</v>
      </c>
    </row>
    <row r="16" spans="1:31">
      <c r="A16" s="279"/>
      <c r="B16" s="123" t="s">
        <v>141</v>
      </c>
      <c r="C16" s="125">
        <v>1356204.37</v>
      </c>
      <c r="D16" s="125">
        <v>922619.6</v>
      </c>
      <c r="E16" s="125">
        <v>1609296.96</v>
      </c>
      <c r="F16" s="125">
        <v>254107.58000000002</v>
      </c>
      <c r="G16" s="125">
        <v>245542.76</v>
      </c>
      <c r="H16" s="125">
        <v>1028207.37</v>
      </c>
      <c r="I16" s="125">
        <v>662736.46</v>
      </c>
      <c r="J16" s="125">
        <v>595788.75</v>
      </c>
      <c r="K16" s="115">
        <v>1819350</v>
      </c>
      <c r="L16" s="125">
        <v>1100300.8600000001</v>
      </c>
      <c r="M16" s="125">
        <v>595682.91</v>
      </c>
      <c r="N16" s="125">
        <v>1915672.99</v>
      </c>
      <c r="O16" s="125">
        <v>1467903.54</v>
      </c>
      <c r="P16" s="115">
        <v>287012.45</v>
      </c>
      <c r="Q16" s="125">
        <v>200027.76</v>
      </c>
      <c r="R16" s="40">
        <v>576924.82999999996</v>
      </c>
      <c r="S16" s="125">
        <v>1407637.31</v>
      </c>
      <c r="T16" s="125">
        <v>7809640.7700000005</v>
      </c>
      <c r="U16" s="16">
        <v>87795.09</v>
      </c>
      <c r="V16" s="125">
        <v>2432771.4900000002</v>
      </c>
      <c r="W16" s="125">
        <v>2097119.54</v>
      </c>
      <c r="X16" s="115">
        <v>1453839.45</v>
      </c>
      <c r="Y16" s="115">
        <v>797696.01</v>
      </c>
      <c r="Z16" s="115">
        <v>257673.40000000002</v>
      </c>
      <c r="AA16" s="115">
        <v>3103178</v>
      </c>
      <c r="AB16" s="125">
        <v>789614.48</v>
      </c>
      <c r="AC16" s="125">
        <v>2004378.51</v>
      </c>
      <c r="AD16" s="115">
        <f t="shared" si="0"/>
        <v>12661284.960000016</v>
      </c>
      <c r="AE16" s="26">
        <v>49540008.20000001</v>
      </c>
    </row>
    <row r="17" spans="1:31">
      <c r="A17" s="279"/>
      <c r="B17" s="123" t="s">
        <v>142</v>
      </c>
      <c r="C17" s="125">
        <v>948926.16</v>
      </c>
      <c r="D17" s="125">
        <v>761577.72</v>
      </c>
      <c r="E17" s="125">
        <v>996660.07000000007</v>
      </c>
      <c r="F17" s="125">
        <v>578768.76</v>
      </c>
      <c r="G17" s="125">
        <v>587485</v>
      </c>
      <c r="H17" s="125">
        <v>807069.24</v>
      </c>
      <c r="I17" s="125">
        <v>600978.45000000007</v>
      </c>
      <c r="J17" s="125">
        <v>846598.56</v>
      </c>
      <c r="K17" s="115">
        <v>1560214.2</v>
      </c>
      <c r="L17" s="125">
        <v>1331088</v>
      </c>
      <c r="M17" s="125">
        <v>546365.99</v>
      </c>
      <c r="N17" s="125">
        <v>1801400.55</v>
      </c>
      <c r="O17" s="125">
        <v>872952.70000000007</v>
      </c>
      <c r="P17" s="115">
        <v>521576.57</v>
      </c>
      <c r="Q17" s="125">
        <v>743403.16</v>
      </c>
      <c r="R17" s="40">
        <v>556070.40000000002</v>
      </c>
      <c r="S17" s="125">
        <v>1583690.9000000001</v>
      </c>
      <c r="T17" s="125">
        <v>7434037.75</v>
      </c>
      <c r="U17" s="16">
        <v>98441.760000000009</v>
      </c>
      <c r="V17" s="125">
        <v>1891822.73</v>
      </c>
      <c r="W17" s="125">
        <v>1724861.51</v>
      </c>
      <c r="X17" s="115">
        <v>1129431.5900000001</v>
      </c>
      <c r="Y17" s="115">
        <v>1196372.67</v>
      </c>
      <c r="Z17" s="115">
        <v>1182814.3700000001</v>
      </c>
      <c r="AA17" s="115">
        <v>9058634</v>
      </c>
      <c r="AB17" s="125">
        <v>920344.58000000007</v>
      </c>
      <c r="AC17" s="125">
        <v>4439132.33</v>
      </c>
      <c r="AD17" s="115">
        <f t="shared" si="0"/>
        <v>14080674.459999979</v>
      </c>
      <c r="AE17" s="26">
        <v>58801394.179999977</v>
      </c>
    </row>
    <row r="18" spans="1:31">
      <c r="A18" s="205">
        <v>2011</v>
      </c>
      <c r="B18" s="123" t="s">
        <v>175</v>
      </c>
      <c r="C18" s="129">
        <v>1988115.22</v>
      </c>
      <c r="D18" s="129">
        <v>595274.76</v>
      </c>
      <c r="E18" s="129">
        <v>987792.33000000007</v>
      </c>
      <c r="F18" s="129">
        <v>411124.34</v>
      </c>
      <c r="G18" s="129">
        <v>1022749.59</v>
      </c>
      <c r="H18" s="129">
        <v>1219363.8800000001</v>
      </c>
      <c r="I18" s="129">
        <v>731080.88</v>
      </c>
      <c r="J18" s="129">
        <v>780643.19000000006</v>
      </c>
      <c r="K18" s="1">
        <v>1224813.05</v>
      </c>
      <c r="L18" s="129">
        <v>1427867.05</v>
      </c>
      <c r="M18" s="129">
        <v>564737.34</v>
      </c>
      <c r="N18" s="129">
        <v>1836486.4000000001</v>
      </c>
      <c r="O18" s="129">
        <v>2125573.2200000002</v>
      </c>
      <c r="P18" s="2">
        <v>672107.1</v>
      </c>
      <c r="Q18" s="129">
        <v>1656688.1300000001</v>
      </c>
      <c r="R18" s="40">
        <v>161464.64000000001</v>
      </c>
      <c r="S18" s="129">
        <v>1680438.06</v>
      </c>
      <c r="T18" s="129">
        <v>5581910.7800000003</v>
      </c>
      <c r="U18" s="16">
        <v>78019.66</v>
      </c>
      <c r="V18" s="129">
        <v>1844968.1400000001</v>
      </c>
      <c r="W18" s="129">
        <v>1386209.16</v>
      </c>
      <c r="X18" s="2">
        <v>2074259.4300000002</v>
      </c>
      <c r="Y18" s="2">
        <v>927400.12000000011</v>
      </c>
      <c r="Z18" s="2">
        <v>1858872.09</v>
      </c>
      <c r="AA18" s="2">
        <v>10435477.07</v>
      </c>
      <c r="AB18" s="129">
        <v>1159680.67</v>
      </c>
      <c r="AC18" s="125">
        <v>1531397.58</v>
      </c>
      <c r="AD18" s="115">
        <f t="shared" si="0"/>
        <v>16686925.850000009</v>
      </c>
      <c r="AE18" s="26">
        <v>62651439.730000012</v>
      </c>
    </row>
    <row r="19" spans="1:31">
      <c r="A19" s="206"/>
      <c r="B19" s="123" t="s">
        <v>176</v>
      </c>
      <c r="C19" s="129">
        <v>1057333.8700000001</v>
      </c>
      <c r="D19" s="129">
        <v>1797526.79</v>
      </c>
      <c r="E19" s="129">
        <v>1462919.67</v>
      </c>
      <c r="F19" s="129">
        <v>570095.72</v>
      </c>
      <c r="G19" s="129">
        <v>295584.21000000002</v>
      </c>
      <c r="H19" s="129">
        <v>1106976.3500000001</v>
      </c>
      <c r="I19" s="129">
        <v>715538.79</v>
      </c>
      <c r="J19" s="129">
        <v>1108394.95</v>
      </c>
      <c r="K19" s="1">
        <v>1623060.23</v>
      </c>
      <c r="L19" s="129">
        <v>1455089.91</v>
      </c>
      <c r="M19" s="129">
        <v>695320.46</v>
      </c>
      <c r="N19" s="129">
        <v>2182880.23</v>
      </c>
      <c r="O19" s="129">
        <v>2227500</v>
      </c>
      <c r="P19" s="2">
        <v>234695.08000000002</v>
      </c>
      <c r="Q19" s="129">
        <v>466301.4</v>
      </c>
      <c r="R19" s="40">
        <v>356643.84000000003</v>
      </c>
      <c r="S19" s="129">
        <v>2004367.26</v>
      </c>
      <c r="T19" s="129">
        <v>5483027.0200000005</v>
      </c>
      <c r="U19" s="16">
        <v>42190.26</v>
      </c>
      <c r="V19" s="129">
        <v>2565080.84</v>
      </c>
      <c r="W19" s="129">
        <v>1874491.96</v>
      </c>
      <c r="X19" s="2">
        <v>1437854.03</v>
      </c>
      <c r="Y19" s="2">
        <v>945295.37</v>
      </c>
      <c r="Z19" s="2">
        <v>867328.26000000013</v>
      </c>
      <c r="AA19" s="2">
        <v>5436844.1699999999</v>
      </c>
      <c r="AB19" s="129">
        <v>1055763.33</v>
      </c>
      <c r="AC19" s="125">
        <v>1967748.98</v>
      </c>
      <c r="AD19" s="115">
        <f t="shared" si="0"/>
        <v>14649044.919999987</v>
      </c>
      <c r="AE19" s="26">
        <v>55684897.899999991</v>
      </c>
    </row>
    <row r="20" spans="1:31">
      <c r="A20" s="206"/>
      <c r="B20" s="123" t="s">
        <v>177</v>
      </c>
      <c r="C20" s="130">
        <v>1806528.85</v>
      </c>
      <c r="D20" s="130">
        <v>1186002</v>
      </c>
      <c r="E20" s="130">
        <v>1303509.79</v>
      </c>
      <c r="F20" s="130">
        <v>622064</v>
      </c>
      <c r="G20" s="130">
        <v>1210530</v>
      </c>
      <c r="H20" s="131">
        <v>940340.8600000001</v>
      </c>
      <c r="I20" s="131">
        <v>607638.07000000007</v>
      </c>
      <c r="J20" s="131">
        <v>692842.99</v>
      </c>
      <c r="K20" s="1">
        <v>1496385.75</v>
      </c>
      <c r="L20" s="131">
        <v>1510948.96</v>
      </c>
      <c r="M20" s="132">
        <v>629197</v>
      </c>
      <c r="N20" s="131">
        <v>1839590.34</v>
      </c>
      <c r="O20" s="131">
        <v>751985</v>
      </c>
      <c r="P20" s="2">
        <v>400506.8</v>
      </c>
      <c r="Q20" s="131">
        <v>503783.72</v>
      </c>
      <c r="R20" s="40">
        <v>1010136.9</v>
      </c>
      <c r="S20" s="131">
        <v>3764487.87</v>
      </c>
      <c r="T20" s="131">
        <v>4427635.1000000006</v>
      </c>
      <c r="U20" s="16">
        <v>128143.95999999999</v>
      </c>
      <c r="V20" s="131">
        <v>2477016.81</v>
      </c>
      <c r="W20" s="131">
        <v>1989740.44</v>
      </c>
      <c r="X20" s="2">
        <v>1959244.4300000002</v>
      </c>
      <c r="Y20" s="2">
        <v>880258.7</v>
      </c>
      <c r="Z20" s="2">
        <v>681331.91</v>
      </c>
      <c r="AA20" s="2">
        <v>9152094.0500000007</v>
      </c>
      <c r="AB20" s="131">
        <v>1016629</v>
      </c>
      <c r="AC20" s="135">
        <v>1810825.7400000002</v>
      </c>
      <c r="AD20" s="115">
        <f t="shared" si="0"/>
        <v>20864761.259999983</v>
      </c>
      <c r="AE20" s="136">
        <v>65664160.299999997</v>
      </c>
    </row>
    <row r="21" spans="1:31">
      <c r="A21" s="206"/>
      <c r="B21" s="123" t="s">
        <v>178</v>
      </c>
      <c r="C21" s="129">
        <v>1360906.31</v>
      </c>
      <c r="D21" s="129">
        <v>896500.89</v>
      </c>
      <c r="E21" s="129">
        <v>1623731.1300000001</v>
      </c>
      <c r="F21" s="129">
        <v>827033.77</v>
      </c>
      <c r="G21" s="129">
        <v>460784.33</v>
      </c>
      <c r="H21" s="129">
        <v>1294216.54</v>
      </c>
      <c r="I21" s="129">
        <v>1006736.52</v>
      </c>
      <c r="J21" s="129">
        <v>898554.78</v>
      </c>
      <c r="K21" s="1">
        <v>1342223.81</v>
      </c>
      <c r="L21" s="129">
        <v>1700508.3900000001</v>
      </c>
      <c r="M21" s="129">
        <v>690046.20000000007</v>
      </c>
      <c r="N21" s="129">
        <v>2112931.67</v>
      </c>
      <c r="O21" s="129">
        <v>2134199.0699999998</v>
      </c>
      <c r="P21" s="2">
        <v>673252.23</v>
      </c>
      <c r="Q21" s="129">
        <v>406390.49</v>
      </c>
      <c r="R21" s="40">
        <v>350287.48</v>
      </c>
      <c r="S21" s="129">
        <v>1911923.81</v>
      </c>
      <c r="T21" s="129">
        <v>6772767.1000000006</v>
      </c>
      <c r="U21" s="16">
        <v>57367.700000000004</v>
      </c>
      <c r="V21" s="129">
        <v>1563081.11</v>
      </c>
      <c r="W21" s="129">
        <v>1339276.3700000001</v>
      </c>
      <c r="X21" s="2">
        <v>1462115.27</v>
      </c>
      <c r="Y21" s="2">
        <v>2228049.17</v>
      </c>
      <c r="Z21" s="2">
        <v>821343.63000000012</v>
      </c>
      <c r="AA21" s="2">
        <v>10344577.619999999</v>
      </c>
      <c r="AB21" s="129">
        <v>662334.30000000005</v>
      </c>
      <c r="AC21" s="125">
        <v>3991575</v>
      </c>
      <c r="AD21" s="115">
        <f t="shared" si="0"/>
        <v>18405334.61999999</v>
      </c>
      <c r="AE21" s="26">
        <v>67338049.309999987</v>
      </c>
    </row>
    <row r="22" spans="1:31">
      <c r="A22" s="205">
        <v>2012</v>
      </c>
      <c r="B22" s="123" t="s">
        <v>179</v>
      </c>
      <c r="C22" s="1">
        <v>756992</v>
      </c>
      <c r="D22" s="1">
        <v>261845</v>
      </c>
      <c r="E22" s="1">
        <v>903864</v>
      </c>
      <c r="F22" s="1">
        <v>390631</v>
      </c>
      <c r="G22" s="1">
        <v>304142</v>
      </c>
      <c r="H22" s="1">
        <v>318396</v>
      </c>
      <c r="I22" s="1">
        <v>215351</v>
      </c>
      <c r="J22" s="1">
        <v>593255</v>
      </c>
      <c r="K22" s="1">
        <v>752991</v>
      </c>
      <c r="L22" s="1">
        <v>793775</v>
      </c>
      <c r="M22" s="1">
        <v>280470</v>
      </c>
      <c r="N22" s="1">
        <v>1066770</v>
      </c>
      <c r="O22" s="1">
        <v>193913</v>
      </c>
      <c r="P22" s="2">
        <v>311191</v>
      </c>
      <c r="Q22" s="1">
        <v>276540</v>
      </c>
      <c r="R22" s="40">
        <v>1011190</v>
      </c>
      <c r="S22" s="1">
        <v>869489</v>
      </c>
      <c r="T22" s="133">
        <v>3623120</v>
      </c>
      <c r="U22" s="16">
        <v>21963</v>
      </c>
      <c r="V22" s="1">
        <v>1512746</v>
      </c>
      <c r="W22" s="1">
        <v>758518</v>
      </c>
      <c r="X22" s="2">
        <v>689276</v>
      </c>
      <c r="Y22" s="2">
        <v>1100086</v>
      </c>
      <c r="Z22" s="2">
        <v>1290493</v>
      </c>
      <c r="AA22" s="2">
        <v>10168708</v>
      </c>
      <c r="AB22" s="134">
        <v>356294</v>
      </c>
      <c r="AC22" s="1">
        <v>1903202</v>
      </c>
      <c r="AD22" s="115">
        <f t="shared" si="0"/>
        <v>9297248</v>
      </c>
      <c r="AE22" s="114">
        <v>40022459</v>
      </c>
    </row>
    <row r="23" spans="1:31">
      <c r="A23" s="206"/>
      <c r="B23" s="123" t="s">
        <v>180</v>
      </c>
      <c r="C23" s="1">
        <v>1593871</v>
      </c>
      <c r="D23" s="1">
        <v>919854</v>
      </c>
      <c r="E23" s="1">
        <v>1387318</v>
      </c>
      <c r="F23" s="1">
        <v>412725</v>
      </c>
      <c r="G23" s="1">
        <v>680372</v>
      </c>
      <c r="H23" s="1">
        <v>94769</v>
      </c>
      <c r="I23" s="1">
        <v>31828</v>
      </c>
      <c r="J23" s="1">
        <v>863184</v>
      </c>
      <c r="K23" s="1">
        <v>1686064</v>
      </c>
      <c r="L23" s="1">
        <v>1400650</v>
      </c>
      <c r="M23" s="1">
        <v>541703</v>
      </c>
      <c r="N23" s="1">
        <v>2577446</v>
      </c>
      <c r="O23" s="1">
        <v>2036954</v>
      </c>
      <c r="P23" s="2">
        <v>356814</v>
      </c>
      <c r="Q23" s="1">
        <v>887182</v>
      </c>
      <c r="R23" s="40">
        <v>416874</v>
      </c>
      <c r="S23" s="1">
        <v>1987595</v>
      </c>
      <c r="T23" s="133">
        <v>7207818</v>
      </c>
      <c r="U23" s="16">
        <v>765231</v>
      </c>
      <c r="V23" s="1">
        <v>1666847</v>
      </c>
      <c r="W23" s="1">
        <v>1576301</v>
      </c>
      <c r="X23" s="2">
        <v>1101198</v>
      </c>
      <c r="Y23" s="2">
        <v>1731824</v>
      </c>
      <c r="Z23" s="2">
        <v>1189230</v>
      </c>
      <c r="AA23" s="2">
        <v>9019632</v>
      </c>
      <c r="AB23" s="134">
        <v>790532</v>
      </c>
      <c r="AC23" s="1">
        <v>3544709</v>
      </c>
      <c r="AD23" s="115">
        <f t="shared" si="0"/>
        <v>14064139</v>
      </c>
      <c r="AE23" s="114">
        <v>60532664</v>
      </c>
    </row>
    <row r="24" spans="1:31">
      <c r="A24" s="206"/>
      <c r="B24" s="123" t="s">
        <v>181</v>
      </c>
      <c r="C24" s="1">
        <v>974251</v>
      </c>
      <c r="D24" s="1">
        <v>649422</v>
      </c>
      <c r="E24" s="1">
        <v>1473853</v>
      </c>
      <c r="F24" s="1">
        <v>357603</v>
      </c>
      <c r="G24" s="1">
        <v>694380</v>
      </c>
      <c r="H24" s="1">
        <v>276265</v>
      </c>
      <c r="I24" s="1">
        <v>273796</v>
      </c>
      <c r="J24" s="1">
        <v>227377</v>
      </c>
      <c r="K24" s="1">
        <v>556166</v>
      </c>
      <c r="L24" s="1">
        <v>967916</v>
      </c>
      <c r="M24" s="1">
        <v>260342</v>
      </c>
      <c r="N24" s="1">
        <v>1424167</v>
      </c>
      <c r="O24" s="1">
        <v>639716</v>
      </c>
      <c r="P24" s="2">
        <v>271564</v>
      </c>
      <c r="Q24" s="1">
        <v>218276</v>
      </c>
      <c r="R24" s="40">
        <v>51316</v>
      </c>
      <c r="S24" s="1">
        <v>2204754</v>
      </c>
      <c r="T24" s="1">
        <v>9182314</v>
      </c>
      <c r="U24" s="16">
        <v>107631</v>
      </c>
      <c r="V24" s="1">
        <v>2510073</v>
      </c>
      <c r="W24" s="1">
        <v>1382784</v>
      </c>
      <c r="X24" s="2">
        <v>1365464</v>
      </c>
      <c r="Y24" s="2">
        <v>2354301</v>
      </c>
      <c r="Z24" s="2">
        <v>559444</v>
      </c>
      <c r="AA24" s="2">
        <v>14021103</v>
      </c>
      <c r="AB24" s="1">
        <v>412964</v>
      </c>
      <c r="AC24" s="1">
        <v>3829566</v>
      </c>
      <c r="AD24" s="115">
        <f t="shared" si="0"/>
        <v>9498783</v>
      </c>
      <c r="AE24" s="114">
        <v>56745591</v>
      </c>
    </row>
    <row r="25" spans="1:31">
      <c r="A25" s="206"/>
      <c r="B25" s="123" t="s">
        <v>182</v>
      </c>
      <c r="C25" s="1">
        <v>1104513</v>
      </c>
      <c r="D25" s="1">
        <v>515118</v>
      </c>
      <c r="E25" s="1">
        <v>921320</v>
      </c>
      <c r="F25" s="1">
        <v>344218</v>
      </c>
      <c r="G25" s="1">
        <v>104616</v>
      </c>
      <c r="H25" s="1">
        <v>114017</v>
      </c>
      <c r="I25" s="1">
        <v>50601</v>
      </c>
      <c r="J25" s="1">
        <v>757271</v>
      </c>
      <c r="K25" s="1">
        <v>1085708</v>
      </c>
      <c r="L25" s="1">
        <v>1162388</v>
      </c>
      <c r="M25" s="1">
        <v>411028</v>
      </c>
      <c r="N25" s="1">
        <v>2087164</v>
      </c>
      <c r="O25" s="1">
        <v>361970</v>
      </c>
      <c r="P25" s="2">
        <v>343231</v>
      </c>
      <c r="Q25" s="1">
        <v>459391</v>
      </c>
      <c r="R25" s="40">
        <v>524651</v>
      </c>
      <c r="S25" s="1">
        <v>2767836</v>
      </c>
      <c r="T25" s="1">
        <v>7907350</v>
      </c>
      <c r="U25" s="16">
        <v>289434</v>
      </c>
      <c r="V25" s="1">
        <v>2349678</v>
      </c>
      <c r="W25" s="1">
        <v>1895697</v>
      </c>
      <c r="X25" s="2">
        <v>1237619</v>
      </c>
      <c r="Y25" s="2">
        <v>1380609</v>
      </c>
      <c r="Z25" s="2">
        <v>68663</v>
      </c>
      <c r="AA25" s="2">
        <v>9418053</v>
      </c>
      <c r="AB25" s="1">
        <v>349169</v>
      </c>
      <c r="AC25" s="1">
        <v>4107740</v>
      </c>
      <c r="AD25" s="115">
        <f t="shared" si="0"/>
        <v>13464198</v>
      </c>
      <c r="AE25" s="114">
        <v>55583251</v>
      </c>
    </row>
    <row r="26" spans="1:31">
      <c r="A26" s="205">
        <v>2013</v>
      </c>
      <c r="B26" s="123" t="s">
        <v>183</v>
      </c>
      <c r="C26" s="2">
        <v>1302453</v>
      </c>
      <c r="D26" s="2">
        <v>254931</v>
      </c>
      <c r="E26" s="2">
        <v>674561</v>
      </c>
      <c r="F26" s="2">
        <v>454061</v>
      </c>
      <c r="G26" s="2">
        <v>204509</v>
      </c>
      <c r="H26" s="2">
        <v>310465</v>
      </c>
      <c r="I26" s="2">
        <v>136280</v>
      </c>
      <c r="J26" s="2">
        <v>482474</v>
      </c>
      <c r="K26" s="1">
        <v>379871</v>
      </c>
      <c r="L26" s="2">
        <v>570176</v>
      </c>
      <c r="M26" s="2">
        <v>367242</v>
      </c>
      <c r="N26" s="2">
        <v>860674</v>
      </c>
      <c r="O26" s="2">
        <v>372754</v>
      </c>
      <c r="P26" s="2">
        <v>166144</v>
      </c>
      <c r="Q26" s="2">
        <v>549004</v>
      </c>
      <c r="R26" s="40">
        <v>286000</v>
      </c>
      <c r="S26" s="2">
        <v>1387995</v>
      </c>
      <c r="T26" s="2">
        <v>9191050</v>
      </c>
      <c r="U26" s="16">
        <v>338605</v>
      </c>
      <c r="V26" s="2">
        <v>2281908</v>
      </c>
      <c r="W26" s="2">
        <v>1105148</v>
      </c>
      <c r="X26" s="2">
        <v>1511608</v>
      </c>
      <c r="Y26" s="2">
        <v>2339689</v>
      </c>
      <c r="Z26" s="2">
        <v>1880862</v>
      </c>
      <c r="AA26" s="2">
        <v>4348054</v>
      </c>
      <c r="AB26" s="2">
        <v>760887</v>
      </c>
      <c r="AC26" s="2">
        <v>2821307</v>
      </c>
      <c r="AD26" s="115">
        <f t="shared" si="0"/>
        <v>10397234</v>
      </c>
      <c r="AE26" s="17">
        <v>45735946</v>
      </c>
    </row>
    <row r="27" spans="1:31">
      <c r="A27" s="206"/>
      <c r="B27" s="123" t="s">
        <v>184</v>
      </c>
      <c r="C27" s="2">
        <v>1654107</v>
      </c>
      <c r="D27" s="2">
        <v>938387</v>
      </c>
      <c r="E27" s="2">
        <v>1146917</v>
      </c>
      <c r="F27" s="2">
        <v>539908</v>
      </c>
      <c r="G27" s="2">
        <v>574145</v>
      </c>
      <c r="H27" s="2">
        <v>135049</v>
      </c>
      <c r="I27" s="2">
        <v>9352</v>
      </c>
      <c r="J27" s="2">
        <v>579594</v>
      </c>
      <c r="K27" s="1">
        <v>1970611</v>
      </c>
      <c r="L27" s="2">
        <v>1467549</v>
      </c>
      <c r="M27" s="2">
        <v>555356</v>
      </c>
      <c r="N27" s="2">
        <v>2486181</v>
      </c>
      <c r="O27" s="2">
        <v>1010168</v>
      </c>
      <c r="P27" s="2">
        <v>733202</v>
      </c>
      <c r="Q27" s="2">
        <v>617132</v>
      </c>
      <c r="R27" s="40">
        <v>42952</v>
      </c>
      <c r="S27" s="2">
        <v>1243396</v>
      </c>
      <c r="T27" s="2">
        <v>4563754</v>
      </c>
      <c r="U27" s="16">
        <v>192515</v>
      </c>
      <c r="V27" s="2">
        <v>2530701</v>
      </c>
      <c r="W27" s="2">
        <v>2573415</v>
      </c>
      <c r="X27" s="2">
        <v>1529349</v>
      </c>
      <c r="Y27" s="2">
        <v>925914</v>
      </c>
      <c r="Z27" s="2">
        <v>1118702</v>
      </c>
      <c r="AA27" s="2">
        <v>17660497</v>
      </c>
      <c r="AB27" s="2">
        <v>847654</v>
      </c>
      <c r="AC27" s="2">
        <v>1429357</v>
      </c>
      <c r="AD27" s="115">
        <f t="shared" si="0"/>
        <v>13819042</v>
      </c>
      <c r="AE27" s="17">
        <v>62894906</v>
      </c>
    </row>
    <row r="28" spans="1:31">
      <c r="A28" s="206"/>
      <c r="B28" s="123" t="s">
        <v>185</v>
      </c>
      <c r="C28" s="2">
        <v>1455526</v>
      </c>
      <c r="D28" s="2">
        <v>470474</v>
      </c>
      <c r="E28" s="2">
        <v>1451857</v>
      </c>
      <c r="F28" s="2">
        <v>510700</v>
      </c>
      <c r="G28" s="2">
        <v>399940</v>
      </c>
      <c r="H28" s="2">
        <v>273992</v>
      </c>
      <c r="I28" s="2">
        <v>61984</v>
      </c>
      <c r="J28" s="2">
        <v>755619</v>
      </c>
      <c r="K28" s="1">
        <v>1184407</v>
      </c>
      <c r="L28" s="2">
        <v>1023866</v>
      </c>
      <c r="M28" s="2">
        <v>384645</v>
      </c>
      <c r="N28" s="2">
        <v>2084900</v>
      </c>
      <c r="O28" s="2">
        <v>740882</v>
      </c>
      <c r="P28" s="2">
        <v>412901</v>
      </c>
      <c r="Q28" s="2">
        <v>256129</v>
      </c>
      <c r="R28" s="40">
        <v>177756</v>
      </c>
      <c r="S28" s="2">
        <v>1898840</v>
      </c>
      <c r="T28" s="2">
        <v>7040078</v>
      </c>
      <c r="U28" s="16">
        <v>256578</v>
      </c>
      <c r="V28" s="2">
        <v>2019214</v>
      </c>
      <c r="W28" s="2">
        <v>1492324</v>
      </c>
      <c r="X28" s="2">
        <v>1493901</v>
      </c>
      <c r="Y28" s="2">
        <v>2497949</v>
      </c>
      <c r="Z28" s="2">
        <v>1204025</v>
      </c>
      <c r="AA28" s="2">
        <v>6408783</v>
      </c>
      <c r="AB28" s="2">
        <v>706489</v>
      </c>
      <c r="AC28" s="2">
        <v>3306004</v>
      </c>
      <c r="AD28" s="115">
        <f t="shared" si="0"/>
        <v>11566976</v>
      </c>
      <c r="AE28" s="17">
        <v>51536739</v>
      </c>
    </row>
    <row r="29" spans="1:31">
      <c r="A29" s="206"/>
      <c r="B29" s="123" t="s">
        <v>186</v>
      </c>
      <c r="C29" s="2">
        <v>1820824</v>
      </c>
      <c r="D29" s="2">
        <v>807352</v>
      </c>
      <c r="E29" s="2">
        <v>1611374</v>
      </c>
      <c r="F29" s="2">
        <v>389802</v>
      </c>
      <c r="G29" s="2">
        <v>670118</v>
      </c>
      <c r="H29" s="2">
        <v>204986</v>
      </c>
      <c r="I29" s="2">
        <v>40360</v>
      </c>
      <c r="J29" s="2">
        <v>737550</v>
      </c>
      <c r="K29" s="1">
        <v>1729294</v>
      </c>
      <c r="L29" s="2">
        <v>1519340</v>
      </c>
      <c r="M29" s="2">
        <v>641272</v>
      </c>
      <c r="N29" s="2">
        <v>2183703</v>
      </c>
      <c r="O29" s="2">
        <v>1720205</v>
      </c>
      <c r="P29" s="2">
        <v>914895</v>
      </c>
      <c r="Q29" s="2">
        <v>1048708</v>
      </c>
      <c r="R29" s="40">
        <v>86242</v>
      </c>
      <c r="S29" s="2">
        <v>2503762</v>
      </c>
      <c r="T29" s="2">
        <v>4420565</v>
      </c>
      <c r="U29" s="16">
        <v>150938</v>
      </c>
      <c r="V29" s="2">
        <v>1988067</v>
      </c>
      <c r="W29" s="2">
        <v>1350835</v>
      </c>
      <c r="X29" s="2">
        <v>1864388</v>
      </c>
      <c r="Y29" s="2">
        <v>1133436</v>
      </c>
      <c r="Z29" s="2">
        <v>1332968</v>
      </c>
      <c r="AA29" s="2">
        <v>8615221</v>
      </c>
      <c r="AB29" s="2">
        <v>729283</v>
      </c>
      <c r="AC29" s="2">
        <v>2431334</v>
      </c>
      <c r="AD29" s="115">
        <f t="shared" si="0"/>
        <v>18193049</v>
      </c>
      <c r="AE29" s="17">
        <v>60839871</v>
      </c>
    </row>
    <row r="30" spans="1:31">
      <c r="A30" s="205">
        <v>2014</v>
      </c>
      <c r="B30" s="123" t="s">
        <v>175</v>
      </c>
      <c r="C30" s="2">
        <v>1905533</v>
      </c>
      <c r="D30" s="2">
        <v>858657</v>
      </c>
      <c r="E30" s="2">
        <v>1824207</v>
      </c>
      <c r="F30" s="2">
        <v>604833</v>
      </c>
      <c r="G30" s="2">
        <v>757704</v>
      </c>
      <c r="H30" s="2">
        <v>227778</v>
      </c>
      <c r="I30" s="2">
        <v>72588</v>
      </c>
      <c r="J30" s="2">
        <v>1017623</v>
      </c>
      <c r="K30" s="1">
        <v>1717309</v>
      </c>
      <c r="L30" s="2">
        <v>1699615</v>
      </c>
      <c r="M30" s="2">
        <v>720982</v>
      </c>
      <c r="N30" s="2">
        <v>2991415</v>
      </c>
      <c r="O30" s="2">
        <v>1559889</v>
      </c>
      <c r="P30" s="2">
        <v>1044388</v>
      </c>
      <c r="Q30" s="2">
        <v>2974568</v>
      </c>
      <c r="R30" s="40">
        <v>437038</v>
      </c>
      <c r="S30" s="2">
        <v>2353973</v>
      </c>
      <c r="T30" s="2">
        <v>2618530</v>
      </c>
      <c r="U30" s="16">
        <v>110496</v>
      </c>
      <c r="V30" s="2">
        <v>2376989</v>
      </c>
      <c r="W30" s="2">
        <v>2258523</v>
      </c>
      <c r="X30" s="2">
        <v>1969172</v>
      </c>
      <c r="Y30" s="2">
        <v>1232340</v>
      </c>
      <c r="Z30" s="2">
        <v>1393482</v>
      </c>
      <c r="AA30" s="2">
        <v>8770533</v>
      </c>
      <c r="AB30" s="2">
        <v>651308</v>
      </c>
      <c r="AC30" s="2">
        <v>1847487</v>
      </c>
      <c r="AD30" s="115">
        <f t="shared" si="0"/>
        <v>18418580</v>
      </c>
      <c r="AE30" s="17">
        <v>64415540</v>
      </c>
    </row>
    <row r="31" spans="1:31">
      <c r="A31" s="206"/>
      <c r="B31" s="123" t="s">
        <v>176</v>
      </c>
      <c r="C31" s="2">
        <v>2200224</v>
      </c>
      <c r="D31" s="2">
        <v>672456</v>
      </c>
      <c r="E31" s="2">
        <v>1382077</v>
      </c>
      <c r="F31" s="2">
        <v>940243</v>
      </c>
      <c r="G31" s="2">
        <v>945526</v>
      </c>
      <c r="H31" s="2">
        <v>186188</v>
      </c>
      <c r="I31" s="2">
        <v>21332</v>
      </c>
      <c r="J31" s="2">
        <v>943877</v>
      </c>
      <c r="K31" s="1">
        <v>2064292</v>
      </c>
      <c r="L31" s="2">
        <v>1498366</v>
      </c>
      <c r="M31" s="2">
        <v>701061</v>
      </c>
      <c r="N31" s="2">
        <v>3099219</v>
      </c>
      <c r="O31" s="2">
        <v>1751222</v>
      </c>
      <c r="P31" s="2">
        <v>606666</v>
      </c>
      <c r="Q31" s="2">
        <v>633498</v>
      </c>
      <c r="R31" s="40">
        <v>362477</v>
      </c>
      <c r="S31" s="2">
        <v>2342817</v>
      </c>
      <c r="T31" s="2">
        <v>2575382</v>
      </c>
      <c r="U31" s="16">
        <v>74600</v>
      </c>
      <c r="V31" s="2">
        <v>1664425</v>
      </c>
      <c r="W31" s="2">
        <v>1138119</v>
      </c>
      <c r="X31" s="2">
        <v>1412708</v>
      </c>
      <c r="Y31" s="2">
        <v>676396</v>
      </c>
      <c r="Z31" s="2">
        <v>1006508</v>
      </c>
      <c r="AA31" s="2">
        <v>18193397</v>
      </c>
      <c r="AB31" s="2">
        <v>1015624</v>
      </c>
      <c r="AC31" s="2">
        <v>1589398</v>
      </c>
      <c r="AD31" s="115">
        <f t="shared" si="0"/>
        <v>17642715</v>
      </c>
      <c r="AE31" s="17">
        <v>67340813</v>
      </c>
    </row>
    <row r="32" spans="1:31">
      <c r="A32" s="206"/>
      <c r="B32" s="123" t="s">
        <v>177</v>
      </c>
      <c r="C32" s="2">
        <v>1428716</v>
      </c>
      <c r="D32" s="2">
        <v>889864</v>
      </c>
      <c r="E32" s="2">
        <v>1033937</v>
      </c>
      <c r="F32" s="2">
        <v>892191</v>
      </c>
      <c r="G32" s="2">
        <v>673386</v>
      </c>
      <c r="H32" s="2">
        <v>124769</v>
      </c>
      <c r="I32" s="2">
        <v>32545</v>
      </c>
      <c r="J32" s="2">
        <v>702404</v>
      </c>
      <c r="K32" s="1">
        <v>1852070</v>
      </c>
      <c r="L32" s="2">
        <v>1566554</v>
      </c>
      <c r="M32" s="2">
        <v>597301</v>
      </c>
      <c r="N32" s="2">
        <v>2456875</v>
      </c>
      <c r="O32" s="2">
        <v>1316610</v>
      </c>
      <c r="P32" s="2">
        <v>628154</v>
      </c>
      <c r="Q32" s="2">
        <v>1070824</v>
      </c>
      <c r="R32" s="40">
        <v>837955</v>
      </c>
      <c r="S32" s="2">
        <v>1837743</v>
      </c>
      <c r="T32" s="2">
        <v>2479830</v>
      </c>
      <c r="U32" s="16">
        <v>136922</v>
      </c>
      <c r="V32" s="2">
        <v>2277129</v>
      </c>
      <c r="W32" s="2">
        <v>2961033</v>
      </c>
      <c r="X32" s="2">
        <v>1497081</v>
      </c>
      <c r="Y32" s="2">
        <v>656909</v>
      </c>
      <c r="Z32" s="2">
        <v>1037388</v>
      </c>
      <c r="AA32" s="2">
        <v>14330649</v>
      </c>
      <c r="AB32" s="2">
        <v>899357</v>
      </c>
      <c r="AC32" s="2">
        <v>0</v>
      </c>
      <c r="AD32" s="115">
        <f t="shared" si="0"/>
        <v>17248598</v>
      </c>
      <c r="AE32" s="17">
        <v>61466794</v>
      </c>
    </row>
    <row r="33" spans="1:31">
      <c r="A33" s="206"/>
      <c r="B33" s="123" t="s">
        <v>178</v>
      </c>
      <c r="C33" s="2">
        <v>2619454</v>
      </c>
      <c r="D33" s="2">
        <v>1415384</v>
      </c>
      <c r="E33" s="2">
        <v>1776711</v>
      </c>
      <c r="F33" s="2">
        <v>715536</v>
      </c>
      <c r="G33" s="2">
        <v>628762</v>
      </c>
      <c r="H33" s="2">
        <v>244348</v>
      </c>
      <c r="I33" s="2">
        <v>66369</v>
      </c>
      <c r="J33" s="2">
        <v>1239261</v>
      </c>
      <c r="K33" s="1">
        <v>2427504</v>
      </c>
      <c r="L33" s="2">
        <v>1894346</v>
      </c>
      <c r="M33" s="2">
        <v>839889</v>
      </c>
      <c r="N33" s="2">
        <v>3342771</v>
      </c>
      <c r="O33" s="2">
        <v>2997513</v>
      </c>
      <c r="P33" s="2">
        <v>1035218</v>
      </c>
      <c r="Q33" s="2">
        <v>587996</v>
      </c>
      <c r="R33" s="40">
        <v>479433</v>
      </c>
      <c r="S33" s="2">
        <v>1866335</v>
      </c>
      <c r="T33" s="2">
        <v>3352033</v>
      </c>
      <c r="U33" s="16">
        <v>111146</v>
      </c>
      <c r="V33" s="2">
        <v>2710082</v>
      </c>
      <c r="W33" s="2">
        <v>3397324</v>
      </c>
      <c r="X33" s="2">
        <v>1987226</v>
      </c>
      <c r="Y33" s="2">
        <v>370486</v>
      </c>
      <c r="Z33" s="2">
        <v>1671860</v>
      </c>
      <c r="AA33" s="2">
        <v>17655938</v>
      </c>
      <c r="AB33" s="2">
        <v>1048743</v>
      </c>
      <c r="AC33" s="2">
        <v>544796</v>
      </c>
      <c r="AD33" s="115">
        <f t="shared" si="0"/>
        <v>19093130</v>
      </c>
      <c r="AE33" s="17">
        <v>76119594</v>
      </c>
    </row>
    <row r="34" spans="1:31">
      <c r="A34" s="205">
        <v>2015</v>
      </c>
      <c r="B34" s="123" t="s">
        <v>171</v>
      </c>
      <c r="C34" s="2">
        <v>1508155</v>
      </c>
      <c r="D34" s="2">
        <v>692051</v>
      </c>
      <c r="E34" s="2">
        <v>1215164</v>
      </c>
      <c r="F34" s="2">
        <v>875478</v>
      </c>
      <c r="G34" s="2">
        <v>335312</v>
      </c>
      <c r="H34" s="2">
        <v>268384</v>
      </c>
      <c r="I34" s="2">
        <v>215301</v>
      </c>
      <c r="J34" s="2">
        <v>796387</v>
      </c>
      <c r="K34" s="2">
        <v>1246985</v>
      </c>
      <c r="L34" s="2">
        <v>1488417</v>
      </c>
      <c r="M34" s="2">
        <v>476719</v>
      </c>
      <c r="N34" s="2">
        <v>1756815</v>
      </c>
      <c r="O34" s="2">
        <v>604542</v>
      </c>
      <c r="P34" s="2">
        <v>772551</v>
      </c>
      <c r="Q34" s="2">
        <v>185198</v>
      </c>
      <c r="R34" s="40">
        <v>1140503</v>
      </c>
      <c r="S34" s="2">
        <v>2736516</v>
      </c>
      <c r="T34" s="2">
        <v>3559115</v>
      </c>
      <c r="U34" s="16">
        <v>138022</v>
      </c>
      <c r="V34" s="2">
        <v>1440932</v>
      </c>
      <c r="W34" s="2">
        <v>1677859</v>
      </c>
      <c r="X34" s="2">
        <v>1169213</v>
      </c>
      <c r="Y34" s="2">
        <v>913198</v>
      </c>
      <c r="Z34" s="2">
        <v>480951</v>
      </c>
      <c r="AA34" s="2">
        <v>5875821</v>
      </c>
      <c r="AB34" s="2">
        <v>753250</v>
      </c>
      <c r="AC34" s="2">
        <v>1460247</v>
      </c>
      <c r="AD34" s="115">
        <f t="shared" si="0"/>
        <v>13286648</v>
      </c>
      <c r="AE34" s="141">
        <v>47069734</v>
      </c>
    </row>
    <row r="35" spans="1:31">
      <c r="A35" s="206"/>
      <c r="B35" s="123" t="s">
        <v>172</v>
      </c>
      <c r="C35" s="2">
        <v>2064558</v>
      </c>
      <c r="D35" s="2">
        <v>1112203</v>
      </c>
      <c r="E35" s="2">
        <v>1808495</v>
      </c>
      <c r="F35" s="2">
        <v>396173</v>
      </c>
      <c r="G35" s="2">
        <v>791017</v>
      </c>
      <c r="H35" s="2">
        <v>374999</v>
      </c>
      <c r="I35" s="2">
        <v>118075</v>
      </c>
      <c r="J35" s="2">
        <v>1175780</v>
      </c>
      <c r="K35" s="2">
        <v>1779386</v>
      </c>
      <c r="L35" s="2">
        <v>1837528</v>
      </c>
      <c r="M35" s="2">
        <v>486013</v>
      </c>
      <c r="N35" s="2">
        <v>2601426</v>
      </c>
      <c r="O35" s="2">
        <v>2263688</v>
      </c>
      <c r="P35" s="2">
        <v>884865</v>
      </c>
      <c r="Q35" s="2">
        <v>864315</v>
      </c>
      <c r="R35" s="40">
        <v>965760</v>
      </c>
      <c r="S35" s="2">
        <v>1474821</v>
      </c>
      <c r="T35" s="2">
        <v>1841668</v>
      </c>
      <c r="U35" s="16">
        <v>51431</v>
      </c>
      <c r="V35" s="2">
        <v>1483903</v>
      </c>
      <c r="W35" s="2">
        <v>2209427</v>
      </c>
      <c r="X35" s="2">
        <v>1828431</v>
      </c>
      <c r="Y35" s="2">
        <v>385981</v>
      </c>
      <c r="Z35" s="2">
        <v>536025</v>
      </c>
      <c r="AA35" s="2">
        <v>9900150</v>
      </c>
      <c r="AB35" s="2">
        <v>980912</v>
      </c>
      <c r="AC35" s="2">
        <v>698178</v>
      </c>
      <c r="AD35" s="115">
        <f t="shared" si="0"/>
        <v>16862259</v>
      </c>
      <c r="AE35" s="17">
        <v>57777467</v>
      </c>
    </row>
    <row r="36" spans="1:31">
      <c r="A36" s="206"/>
      <c r="B36" s="123" t="s">
        <v>173</v>
      </c>
      <c r="C36" s="2">
        <v>1652248</v>
      </c>
      <c r="D36" s="2">
        <v>452299</v>
      </c>
      <c r="E36" s="2">
        <v>1394233</v>
      </c>
      <c r="F36" s="2">
        <v>645206</v>
      </c>
      <c r="G36" s="2">
        <v>593376</v>
      </c>
      <c r="H36" s="2">
        <v>683582</v>
      </c>
      <c r="I36" s="2">
        <v>420812</v>
      </c>
      <c r="J36" s="2">
        <v>861685</v>
      </c>
      <c r="K36" s="2">
        <v>1926811</v>
      </c>
      <c r="L36" s="2">
        <v>1092871</v>
      </c>
      <c r="M36" s="2">
        <v>523429</v>
      </c>
      <c r="N36" s="2">
        <v>2466500</v>
      </c>
      <c r="O36" s="2">
        <v>1816441</v>
      </c>
      <c r="P36" s="2">
        <v>558476</v>
      </c>
      <c r="Q36" s="2">
        <v>161771</v>
      </c>
      <c r="R36" s="40">
        <v>2082059</v>
      </c>
      <c r="S36" s="2">
        <v>2140923</v>
      </c>
      <c r="T36" s="2">
        <v>2962</v>
      </c>
      <c r="U36" s="16">
        <v>4704526</v>
      </c>
      <c r="V36" s="2">
        <v>1361464</v>
      </c>
      <c r="W36" s="2">
        <v>981762</v>
      </c>
      <c r="X36" s="2">
        <v>1079089</v>
      </c>
      <c r="Y36" s="2">
        <v>1015147</v>
      </c>
      <c r="Z36" s="2">
        <v>574060</v>
      </c>
      <c r="AA36" s="2">
        <v>3634601</v>
      </c>
      <c r="AB36" s="2">
        <v>1123861</v>
      </c>
      <c r="AC36" s="2">
        <v>2386323</v>
      </c>
      <c r="AD36" s="115">
        <f t="shared" si="0"/>
        <v>18165075</v>
      </c>
      <c r="AE36" s="17">
        <v>54501592</v>
      </c>
    </row>
    <row r="37" spans="1:31">
      <c r="A37" s="206"/>
      <c r="B37" s="123" t="s">
        <v>174</v>
      </c>
      <c r="C37" s="2">
        <v>1693782</v>
      </c>
      <c r="D37" s="2">
        <v>530137</v>
      </c>
      <c r="E37" s="2">
        <v>1171171</v>
      </c>
      <c r="F37" s="2">
        <v>641725</v>
      </c>
      <c r="G37" s="2">
        <v>914463</v>
      </c>
      <c r="H37" s="2">
        <v>348562</v>
      </c>
      <c r="I37" s="2">
        <v>141784</v>
      </c>
      <c r="J37" s="2">
        <v>887780</v>
      </c>
      <c r="K37" s="2">
        <v>1083016</v>
      </c>
      <c r="L37" s="2">
        <v>1097432</v>
      </c>
      <c r="M37" s="2">
        <v>541258</v>
      </c>
      <c r="N37" s="2">
        <v>1976504</v>
      </c>
      <c r="O37" s="2">
        <v>1214617</v>
      </c>
      <c r="P37" s="2">
        <v>609768</v>
      </c>
      <c r="Q37" s="2">
        <v>169565</v>
      </c>
      <c r="R37" s="40">
        <v>446010</v>
      </c>
      <c r="S37" s="2">
        <v>2579467</v>
      </c>
      <c r="T37" s="2">
        <v>0</v>
      </c>
      <c r="U37" s="16">
        <v>3584094</v>
      </c>
      <c r="V37" s="2">
        <v>1873341</v>
      </c>
      <c r="W37" s="2">
        <v>1264462</v>
      </c>
      <c r="X37" s="2">
        <v>868181</v>
      </c>
      <c r="Y37" s="2">
        <v>857936</v>
      </c>
      <c r="Z37" s="2">
        <v>607380</v>
      </c>
      <c r="AA37" s="2">
        <v>3924390</v>
      </c>
      <c r="AB37" s="2">
        <v>402137</v>
      </c>
      <c r="AC37" s="2">
        <v>1269324</v>
      </c>
      <c r="AD37" s="115">
        <f t="shared" si="0"/>
        <v>16222644</v>
      </c>
      <c r="AE37" s="17">
        <v>46920930</v>
      </c>
    </row>
    <row r="38" spans="1:31">
      <c r="A38" s="280">
        <v>2016</v>
      </c>
      <c r="B38" s="123" t="s">
        <v>172</v>
      </c>
      <c r="C38" s="2">
        <v>893525</v>
      </c>
      <c r="D38" s="2">
        <v>561352</v>
      </c>
      <c r="E38" s="2">
        <v>1094429</v>
      </c>
      <c r="F38" s="2">
        <v>702307</v>
      </c>
      <c r="G38" s="2">
        <v>666678</v>
      </c>
      <c r="H38" s="2">
        <v>287388</v>
      </c>
      <c r="I38" s="2">
        <v>137937</v>
      </c>
      <c r="J38" s="2">
        <v>745376</v>
      </c>
      <c r="K38" s="2">
        <v>876115</v>
      </c>
      <c r="L38" s="2">
        <v>1183533</v>
      </c>
      <c r="M38" s="2">
        <v>688308</v>
      </c>
      <c r="N38" s="2">
        <v>1463982</v>
      </c>
      <c r="O38" s="2">
        <v>819863</v>
      </c>
      <c r="P38" s="2">
        <v>169562</v>
      </c>
      <c r="Q38" s="2">
        <v>8539539</v>
      </c>
      <c r="R38" s="40">
        <v>736429</v>
      </c>
      <c r="S38" s="2">
        <v>3221102</v>
      </c>
      <c r="T38" s="2">
        <v>51</v>
      </c>
      <c r="U38" s="16">
        <v>4635398</v>
      </c>
      <c r="V38" s="2">
        <v>930462</v>
      </c>
      <c r="W38" s="2">
        <v>743223</v>
      </c>
      <c r="X38" s="2">
        <v>961177</v>
      </c>
      <c r="Y38" s="2">
        <v>721418</v>
      </c>
      <c r="Z38" s="2">
        <v>734914</v>
      </c>
      <c r="AA38" s="2">
        <v>32514786</v>
      </c>
      <c r="AB38" s="2">
        <v>489838</v>
      </c>
      <c r="AC38" s="2">
        <v>1257980</v>
      </c>
      <c r="AD38" s="115">
        <f t="shared" si="0"/>
        <v>12984163</v>
      </c>
      <c r="AE38" s="17">
        <v>78760835</v>
      </c>
    </row>
    <row r="39" spans="1:31">
      <c r="A39" s="281"/>
      <c r="B39" s="123" t="s">
        <v>178</v>
      </c>
      <c r="C39" s="2">
        <v>944685</v>
      </c>
      <c r="D39" s="2">
        <v>981546</v>
      </c>
      <c r="E39" s="2">
        <v>1049095</v>
      </c>
      <c r="F39" s="2">
        <v>859742</v>
      </c>
      <c r="G39" s="2">
        <v>1056657</v>
      </c>
      <c r="H39" s="2">
        <v>329507</v>
      </c>
      <c r="I39" s="2">
        <v>202494</v>
      </c>
      <c r="J39" s="2">
        <v>759057</v>
      </c>
      <c r="K39" s="2">
        <v>1075731</v>
      </c>
      <c r="L39" s="2">
        <v>1132163</v>
      </c>
      <c r="M39" s="2">
        <v>622152</v>
      </c>
      <c r="N39" s="2">
        <v>1558608</v>
      </c>
      <c r="O39" s="2">
        <v>943845</v>
      </c>
      <c r="P39" s="2">
        <v>800901</v>
      </c>
      <c r="Q39" s="2">
        <v>8695721</v>
      </c>
      <c r="R39" s="40">
        <v>1318049</v>
      </c>
      <c r="S39" s="2">
        <v>2647415</v>
      </c>
      <c r="T39" s="2">
        <v>1366</v>
      </c>
      <c r="U39" s="16">
        <v>7963931</v>
      </c>
      <c r="V39" s="2">
        <v>1598261</v>
      </c>
      <c r="W39" s="2">
        <v>984994</v>
      </c>
      <c r="X39" s="2">
        <v>852505</v>
      </c>
      <c r="Y39" s="2">
        <v>1270632</v>
      </c>
      <c r="Z39" s="2">
        <v>479138</v>
      </c>
      <c r="AA39" s="2">
        <v>7198437</v>
      </c>
      <c r="AB39" s="2">
        <v>1065563</v>
      </c>
      <c r="AC39" s="2">
        <v>2035298</v>
      </c>
      <c r="AD39" s="115">
        <f t="shared" si="0"/>
        <v>13614996</v>
      </c>
      <c r="AE39" s="17">
        <v>62042489</v>
      </c>
    </row>
    <row r="40" spans="1:31">
      <c r="A40" s="280">
        <v>2017</v>
      </c>
      <c r="B40" s="123" t="s">
        <v>183</v>
      </c>
      <c r="C40" s="2">
        <v>1451683</v>
      </c>
      <c r="D40" s="2">
        <v>797250</v>
      </c>
      <c r="E40" s="2">
        <v>1325029</v>
      </c>
      <c r="F40" s="2">
        <v>991203</v>
      </c>
      <c r="G40" s="2">
        <v>454359</v>
      </c>
      <c r="H40" s="2">
        <v>414359</v>
      </c>
      <c r="I40" s="2">
        <v>263764</v>
      </c>
      <c r="J40" s="2">
        <v>593303</v>
      </c>
      <c r="K40" s="2">
        <v>847980</v>
      </c>
      <c r="L40" s="2">
        <v>1001143</v>
      </c>
      <c r="M40" s="2">
        <v>528484</v>
      </c>
      <c r="N40" s="2">
        <v>1866238</v>
      </c>
      <c r="O40" s="2">
        <v>715475</v>
      </c>
      <c r="P40" s="2">
        <v>426309</v>
      </c>
      <c r="Q40" s="2">
        <v>109201</v>
      </c>
      <c r="R40" s="40">
        <v>971557</v>
      </c>
      <c r="S40" s="2">
        <v>2060364</v>
      </c>
      <c r="T40" s="2">
        <v>0</v>
      </c>
      <c r="U40" s="16">
        <v>4989981</v>
      </c>
      <c r="V40" s="2">
        <v>884934</v>
      </c>
      <c r="W40" s="2">
        <v>603544</v>
      </c>
      <c r="X40" s="2">
        <v>837402</v>
      </c>
      <c r="Y40" s="2">
        <v>615464</v>
      </c>
      <c r="Z40" s="2">
        <v>315370</v>
      </c>
      <c r="AA40" s="2">
        <v>15453216</v>
      </c>
      <c r="AB40" s="2">
        <v>568329</v>
      </c>
      <c r="AC40" s="2">
        <v>1151848</v>
      </c>
      <c r="AD40" s="115">
        <f t="shared" si="0"/>
        <v>11248486</v>
      </c>
      <c r="AE40" s="17">
        <v>51486275</v>
      </c>
    </row>
    <row r="41" spans="1:31">
      <c r="A41" s="282"/>
      <c r="B41" s="123" t="s">
        <v>187</v>
      </c>
      <c r="C41" s="2">
        <v>1172452</v>
      </c>
      <c r="D41" s="2">
        <v>670675</v>
      </c>
      <c r="E41" s="2">
        <v>1231576</v>
      </c>
      <c r="F41" s="2">
        <v>645867</v>
      </c>
      <c r="G41" s="2">
        <v>288924</v>
      </c>
      <c r="H41" s="2">
        <v>253101</v>
      </c>
      <c r="I41" s="2">
        <v>102027</v>
      </c>
      <c r="J41" s="2">
        <v>382169</v>
      </c>
      <c r="K41" s="2">
        <v>1030007</v>
      </c>
      <c r="L41" s="2">
        <v>792653</v>
      </c>
      <c r="M41" s="2">
        <v>385091</v>
      </c>
      <c r="N41" s="2">
        <v>1468021</v>
      </c>
      <c r="O41" s="2">
        <v>1130583</v>
      </c>
      <c r="P41" s="2">
        <v>442637</v>
      </c>
      <c r="Q41" s="2">
        <v>35869</v>
      </c>
      <c r="R41" s="40">
        <v>1315945</v>
      </c>
      <c r="S41" s="2">
        <v>3197948</v>
      </c>
      <c r="T41" s="2">
        <v>0</v>
      </c>
      <c r="U41" s="16">
        <v>4337742</v>
      </c>
      <c r="V41" s="2">
        <v>2015217</v>
      </c>
      <c r="W41" s="2">
        <v>1386684</v>
      </c>
      <c r="X41" s="2">
        <v>780291</v>
      </c>
      <c r="Y41" s="2">
        <v>548441</v>
      </c>
      <c r="Z41" s="2">
        <v>7432</v>
      </c>
      <c r="AA41" s="2">
        <v>13048423</v>
      </c>
      <c r="AB41" s="2">
        <v>703792</v>
      </c>
      <c r="AC41" s="2">
        <v>886632</v>
      </c>
      <c r="AD41" s="115">
        <f t="shared" si="0"/>
        <v>10583135</v>
      </c>
      <c r="AE41" s="17">
        <v>48843334</v>
      </c>
    </row>
    <row r="42" spans="1:31">
      <c r="A42" s="207">
        <v>2018</v>
      </c>
      <c r="B42" s="123" t="s">
        <v>171</v>
      </c>
      <c r="C42" s="2">
        <v>1547376</v>
      </c>
      <c r="D42" s="2">
        <v>916280</v>
      </c>
      <c r="E42" s="2">
        <v>741937</v>
      </c>
      <c r="F42" s="2">
        <v>909163</v>
      </c>
      <c r="G42" s="2">
        <v>493333</v>
      </c>
      <c r="H42" s="2">
        <v>373190</v>
      </c>
      <c r="I42" s="2">
        <v>236854</v>
      </c>
      <c r="J42" s="2">
        <v>425428</v>
      </c>
      <c r="K42" s="2">
        <v>1100824</v>
      </c>
      <c r="L42" s="2">
        <v>1233198</v>
      </c>
      <c r="M42" s="2">
        <v>423994</v>
      </c>
      <c r="N42" s="2">
        <v>1601874</v>
      </c>
      <c r="O42" s="2">
        <v>739372</v>
      </c>
      <c r="P42" s="2">
        <v>465262</v>
      </c>
      <c r="Q42" s="2">
        <v>279070</v>
      </c>
      <c r="R42" s="40">
        <v>905894</v>
      </c>
      <c r="S42" s="2">
        <v>1663904</v>
      </c>
      <c r="T42" s="2">
        <v>19356</v>
      </c>
      <c r="U42" s="16">
        <v>5256963</v>
      </c>
      <c r="V42" s="2">
        <v>1008344</v>
      </c>
      <c r="W42" s="2">
        <v>303825</v>
      </c>
      <c r="X42" s="2">
        <v>607510</v>
      </c>
      <c r="Y42" s="2">
        <v>943703</v>
      </c>
      <c r="Z42" s="2">
        <v>149974</v>
      </c>
      <c r="AA42" s="2">
        <v>5940892</v>
      </c>
      <c r="AB42" s="2">
        <v>383907</v>
      </c>
      <c r="AC42" s="2">
        <v>1938315</v>
      </c>
      <c r="AD42" s="115">
        <f t="shared" si="0"/>
        <v>13305859</v>
      </c>
      <c r="AE42" s="114">
        <v>43915601</v>
      </c>
    </row>
    <row r="43" spans="1:31">
      <c r="A43" s="279"/>
      <c r="B43" s="123" t="s">
        <v>168</v>
      </c>
      <c r="C43" s="2">
        <v>1046291</v>
      </c>
      <c r="D43" s="2">
        <v>758052</v>
      </c>
      <c r="E43" s="2">
        <v>796344</v>
      </c>
      <c r="F43" s="2">
        <v>142757</v>
      </c>
      <c r="G43" s="2">
        <v>280024</v>
      </c>
      <c r="H43" s="2">
        <v>372846</v>
      </c>
      <c r="I43" s="2">
        <v>299635</v>
      </c>
      <c r="J43" s="2">
        <v>387852</v>
      </c>
      <c r="K43" s="2">
        <v>533753</v>
      </c>
      <c r="L43" s="2">
        <v>890305</v>
      </c>
      <c r="M43" s="2">
        <v>506515</v>
      </c>
      <c r="N43" s="2">
        <v>966660</v>
      </c>
      <c r="O43" s="2">
        <v>1489159</v>
      </c>
      <c r="P43" s="2">
        <v>475182</v>
      </c>
      <c r="Q43" s="2">
        <v>443663</v>
      </c>
      <c r="R43" s="40">
        <v>348131</v>
      </c>
      <c r="S43" s="2">
        <v>1370922</v>
      </c>
      <c r="T43" s="2">
        <v>54838</v>
      </c>
      <c r="U43" s="16">
        <v>5928875</v>
      </c>
      <c r="V43" s="2">
        <v>1698561</v>
      </c>
      <c r="W43" s="2">
        <v>1598810</v>
      </c>
      <c r="X43" s="2">
        <v>1079136</v>
      </c>
      <c r="Y43" s="2">
        <v>951729</v>
      </c>
      <c r="Z43" s="2">
        <v>352169</v>
      </c>
      <c r="AA43" s="2">
        <v>11382627</v>
      </c>
      <c r="AB43" s="2">
        <v>510971</v>
      </c>
      <c r="AC43" s="2">
        <v>1143170</v>
      </c>
      <c r="AD43" s="115">
        <f t="shared" si="0"/>
        <v>11876404</v>
      </c>
      <c r="AE43" s="144">
        <v>47685381</v>
      </c>
    </row>
    <row r="44" spans="1:31">
      <c r="A44" s="279"/>
      <c r="B44" s="123" t="s">
        <v>142</v>
      </c>
      <c r="C44" s="2">
        <v>1460774</v>
      </c>
      <c r="D44" s="2">
        <v>559497</v>
      </c>
      <c r="E44" s="2">
        <v>963522</v>
      </c>
      <c r="F44" s="2">
        <v>450578</v>
      </c>
      <c r="G44" s="2">
        <v>937846</v>
      </c>
      <c r="H44" s="2">
        <v>365442</v>
      </c>
      <c r="I44" s="2">
        <v>189217</v>
      </c>
      <c r="J44" s="2">
        <v>897144</v>
      </c>
      <c r="K44" s="2">
        <v>1145531</v>
      </c>
      <c r="L44" s="2">
        <v>1852649</v>
      </c>
      <c r="M44" s="2">
        <v>578329</v>
      </c>
      <c r="N44" s="2">
        <v>1585449</v>
      </c>
      <c r="O44" s="2">
        <v>1440032</v>
      </c>
      <c r="P44" s="2">
        <v>1410076</v>
      </c>
      <c r="Q44" s="2">
        <v>223950</v>
      </c>
      <c r="R44" s="40">
        <v>1052558</v>
      </c>
      <c r="S44" s="2">
        <v>3394990</v>
      </c>
      <c r="T44" s="2">
        <v>0</v>
      </c>
      <c r="U44" s="16">
        <v>4850018</v>
      </c>
      <c r="V44" s="2">
        <v>5367404</v>
      </c>
      <c r="W44" s="2">
        <v>2352485</v>
      </c>
      <c r="X44" s="2">
        <v>728405</v>
      </c>
      <c r="Y44" s="2">
        <v>921962</v>
      </c>
      <c r="Z44" s="2">
        <v>20478</v>
      </c>
      <c r="AA44" s="2">
        <v>1959161</v>
      </c>
      <c r="AB44" s="2">
        <v>569482</v>
      </c>
      <c r="AC44" s="2">
        <v>1117689</v>
      </c>
      <c r="AD44" s="115">
        <f t="shared" si="0"/>
        <v>17860107</v>
      </c>
      <c r="AE44" s="114">
        <v>54254775</v>
      </c>
    </row>
    <row r="45" spans="1:31">
      <c r="A45" s="283">
        <v>2019</v>
      </c>
      <c r="B45" s="123" t="s">
        <v>171</v>
      </c>
      <c r="C45" s="2">
        <v>889513</v>
      </c>
      <c r="D45" s="2">
        <v>632819</v>
      </c>
      <c r="E45" s="2">
        <v>529739</v>
      </c>
      <c r="F45" s="74">
        <v>283</v>
      </c>
      <c r="G45" s="2">
        <v>161501</v>
      </c>
      <c r="H45" s="2">
        <v>260331</v>
      </c>
      <c r="I45" s="2">
        <v>232341</v>
      </c>
      <c r="J45" s="2">
        <v>706446</v>
      </c>
      <c r="K45" s="2">
        <v>1024441</v>
      </c>
      <c r="L45" s="2">
        <v>1136116</v>
      </c>
      <c r="M45" s="2">
        <v>277897</v>
      </c>
      <c r="N45" s="2">
        <v>2014484</v>
      </c>
      <c r="O45" s="2">
        <v>1065260</v>
      </c>
      <c r="P45" s="2">
        <v>422605</v>
      </c>
      <c r="Q45" s="2">
        <v>191261</v>
      </c>
      <c r="R45" s="40">
        <v>1083107</v>
      </c>
      <c r="S45" s="2">
        <v>2442144</v>
      </c>
      <c r="T45" s="2">
        <v>0</v>
      </c>
      <c r="U45" s="16">
        <v>2685104</v>
      </c>
      <c r="V45" s="2">
        <v>630914</v>
      </c>
      <c r="W45" s="2">
        <v>407780</v>
      </c>
      <c r="X45" s="2">
        <v>328130</v>
      </c>
      <c r="Y45" s="2">
        <v>827409</v>
      </c>
      <c r="Z45" s="2">
        <v>430679</v>
      </c>
      <c r="AA45" s="2">
        <v>2672296</v>
      </c>
      <c r="AB45" s="2">
        <v>280736</v>
      </c>
      <c r="AC45" s="2">
        <v>1541636</v>
      </c>
      <c r="AD45" s="115">
        <f t="shared" si="0"/>
        <v>11257867</v>
      </c>
      <c r="AE45" s="114">
        <v>34132839</v>
      </c>
    </row>
    <row r="46" spans="1:31">
      <c r="A46" s="284"/>
      <c r="B46" s="123" t="s">
        <v>142</v>
      </c>
      <c r="C46" s="186">
        <v>221902</v>
      </c>
      <c r="D46" s="186">
        <v>136990</v>
      </c>
      <c r="E46" s="186">
        <v>469126</v>
      </c>
      <c r="F46" s="186">
        <v>658380</v>
      </c>
      <c r="G46" s="186">
        <v>47981</v>
      </c>
      <c r="H46" s="186">
        <v>283005</v>
      </c>
      <c r="I46" s="186">
        <v>483634</v>
      </c>
      <c r="J46" s="186">
        <v>249505</v>
      </c>
      <c r="K46" s="186">
        <v>447959</v>
      </c>
      <c r="L46" s="186">
        <v>362214</v>
      </c>
      <c r="M46" s="186">
        <v>146829</v>
      </c>
      <c r="N46" s="186">
        <v>620623</v>
      </c>
      <c r="O46" s="186">
        <v>1187160</v>
      </c>
      <c r="P46" s="115">
        <v>589956</v>
      </c>
      <c r="Q46" s="186">
        <v>70644</v>
      </c>
      <c r="R46" s="115">
        <v>781413</v>
      </c>
      <c r="S46" s="16">
        <v>1137807</v>
      </c>
      <c r="T46" s="16">
        <v>190707</v>
      </c>
      <c r="U46" s="16">
        <v>3390210</v>
      </c>
      <c r="V46" s="16">
        <v>1736978</v>
      </c>
      <c r="W46" s="16">
        <v>1145353</v>
      </c>
      <c r="X46" s="115">
        <v>473848</v>
      </c>
      <c r="Y46" s="16">
        <v>520008</v>
      </c>
      <c r="Z46" s="186">
        <v>675545</v>
      </c>
      <c r="AA46" s="115">
        <v>1707707</v>
      </c>
      <c r="AB46" s="16">
        <v>1010834</v>
      </c>
      <c r="AC46" s="16">
        <v>955725</v>
      </c>
      <c r="AD46" s="115">
        <f t="shared" si="0"/>
        <v>16662773</v>
      </c>
      <c r="AE46" s="114">
        <v>36364816</v>
      </c>
    </row>
    <row r="48" spans="1:31">
      <c r="A48" s="23" t="s">
        <v>67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74"/>
      <c r="AD48" s="74"/>
    </row>
    <row r="49" spans="1:30">
      <c r="A49" s="138" t="s">
        <v>84</v>
      </c>
      <c r="B49" s="269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4"/>
      <c r="AD49" s="74"/>
    </row>
    <row r="50" spans="1:30" ht="14.4" customHeight="1">
      <c r="A50" s="264" t="s">
        <v>218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142"/>
      <c r="U50" s="142"/>
      <c r="V50" s="142"/>
      <c r="W50" s="143"/>
      <c r="X50" s="143"/>
      <c r="Y50" s="143"/>
      <c r="Z50" s="143"/>
      <c r="AA50" s="143"/>
      <c r="AB50" s="143"/>
      <c r="AC50" s="143"/>
      <c r="AD50" s="143"/>
    </row>
    <row r="51" spans="1:30">
      <c r="A51" s="38" t="s">
        <v>73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2"/>
      <c r="X51" s="2"/>
      <c r="Y51" s="2"/>
      <c r="Z51" s="2"/>
      <c r="AA51" s="2"/>
      <c r="AB51" s="2"/>
      <c r="AC51" s="74"/>
      <c r="AD51" s="74"/>
    </row>
    <row r="410" spans="25:25">
      <c r="Y410" s="16"/>
    </row>
  </sheetData>
  <mergeCells count="19">
    <mergeCell ref="A1:B2"/>
    <mergeCell ref="A3:B3"/>
    <mergeCell ref="A4:A7"/>
    <mergeCell ref="B49:N49"/>
    <mergeCell ref="A50:S50"/>
    <mergeCell ref="C1:AE1"/>
    <mergeCell ref="C2:AE2"/>
    <mergeCell ref="A8:A10"/>
    <mergeCell ref="A11:A14"/>
    <mergeCell ref="A15:A17"/>
    <mergeCell ref="A18:A21"/>
    <mergeCell ref="A22:A25"/>
    <mergeCell ref="A26:A29"/>
    <mergeCell ref="A30:A33"/>
    <mergeCell ref="A34:A37"/>
    <mergeCell ref="A38:A39"/>
    <mergeCell ref="A42:A44"/>
    <mergeCell ref="A40:A41"/>
    <mergeCell ref="A45:A4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F050-2B9D-4A62-A183-CA95FDAE55EE}">
  <sheetPr>
    <tabColor rgb="FF00B050"/>
  </sheetPr>
  <dimension ref="A1:W31"/>
  <sheetViews>
    <sheetView zoomScale="110" zoomScaleNormal="11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M1" sqref="M1:W1048576"/>
    </sheetView>
  </sheetViews>
  <sheetFormatPr defaultRowHeight="13"/>
  <cols>
    <col min="1" max="1" width="27.6328125" style="54" customWidth="1"/>
    <col min="2" max="5" width="9.90625" style="53" bestFit="1" customWidth="1"/>
    <col min="6" max="6" width="9.90625" style="3" bestFit="1" customWidth="1"/>
    <col min="7" max="13" width="8.90625" style="3" bestFit="1" customWidth="1"/>
    <col min="14" max="14" width="9.90625" style="3" bestFit="1" customWidth="1"/>
    <col min="15" max="15" width="8.90625" style="3" bestFit="1" customWidth="1"/>
    <col min="16" max="16" width="9.90625" style="3" bestFit="1" customWidth="1"/>
    <col min="17" max="17" width="8.90625" style="3" bestFit="1" customWidth="1"/>
    <col min="18" max="18" width="8.90625" style="3"/>
    <col min="19" max="19" width="8.90625" style="3" bestFit="1" customWidth="1"/>
    <col min="20" max="23" width="9.90625" style="3" bestFit="1" customWidth="1"/>
    <col min="24" max="149" width="8.90625" style="3"/>
    <col min="150" max="150" width="16.81640625" style="3" customWidth="1"/>
    <col min="151" max="174" width="9.1796875" style="3" customWidth="1"/>
    <col min="175" max="175" width="9.81640625" style="3" customWidth="1"/>
    <col min="176" max="176" width="10.1796875" style="3" customWidth="1"/>
    <col min="177" max="177" width="10.81640625" style="3" customWidth="1"/>
    <col min="178" max="178" width="10" style="3" customWidth="1"/>
    <col min="179" max="179" width="10.1796875" style="3" customWidth="1"/>
    <col min="180" max="180" width="12" style="3" customWidth="1"/>
    <col min="181" max="182" width="9.1796875" style="3" customWidth="1"/>
    <col min="183" max="184" width="8.90625" style="3"/>
    <col min="185" max="185" width="10.453125" style="3" customWidth="1"/>
    <col min="186" max="405" width="8.90625" style="3"/>
    <col min="406" max="406" width="16.81640625" style="3" customWidth="1"/>
    <col min="407" max="430" width="9.1796875" style="3" customWidth="1"/>
    <col min="431" max="431" width="9.81640625" style="3" customWidth="1"/>
    <col min="432" max="432" width="10.1796875" style="3" customWidth="1"/>
    <col min="433" max="433" width="10.81640625" style="3" customWidth="1"/>
    <col min="434" max="434" width="10" style="3" customWidth="1"/>
    <col min="435" max="435" width="10.1796875" style="3" customWidth="1"/>
    <col min="436" max="436" width="12" style="3" customWidth="1"/>
    <col min="437" max="438" width="9.1796875" style="3" customWidth="1"/>
    <col min="439" max="440" width="8.90625" style="3"/>
    <col min="441" max="441" width="10.453125" style="3" customWidth="1"/>
    <col min="442" max="661" width="8.90625" style="3"/>
    <col min="662" max="662" width="16.81640625" style="3" customWidth="1"/>
    <col min="663" max="686" width="9.1796875" style="3" customWidth="1"/>
    <col min="687" max="687" width="9.81640625" style="3" customWidth="1"/>
    <col min="688" max="688" width="10.1796875" style="3" customWidth="1"/>
    <col min="689" max="689" width="10.81640625" style="3" customWidth="1"/>
    <col min="690" max="690" width="10" style="3" customWidth="1"/>
    <col min="691" max="691" width="10.1796875" style="3" customWidth="1"/>
    <col min="692" max="692" width="12" style="3" customWidth="1"/>
    <col min="693" max="694" width="9.1796875" style="3" customWidth="1"/>
    <col min="695" max="696" width="8.90625" style="3"/>
    <col min="697" max="697" width="10.453125" style="3" customWidth="1"/>
    <col min="698" max="917" width="8.90625" style="3"/>
    <col min="918" max="918" width="16.81640625" style="3" customWidth="1"/>
    <col min="919" max="942" width="9.1796875" style="3" customWidth="1"/>
    <col min="943" max="943" width="9.81640625" style="3" customWidth="1"/>
    <col min="944" max="944" width="10.1796875" style="3" customWidth="1"/>
    <col min="945" max="945" width="10.81640625" style="3" customWidth="1"/>
    <col min="946" max="946" width="10" style="3" customWidth="1"/>
    <col min="947" max="947" width="10.1796875" style="3" customWidth="1"/>
    <col min="948" max="948" width="12" style="3" customWidth="1"/>
    <col min="949" max="950" width="9.1796875" style="3" customWidth="1"/>
    <col min="951" max="952" width="8.90625" style="3"/>
    <col min="953" max="953" width="10.453125" style="3" customWidth="1"/>
    <col min="954" max="1173" width="8.90625" style="3"/>
    <col min="1174" max="1174" width="16.81640625" style="3" customWidth="1"/>
    <col min="1175" max="1198" width="9.1796875" style="3" customWidth="1"/>
    <col min="1199" max="1199" width="9.81640625" style="3" customWidth="1"/>
    <col min="1200" max="1200" width="10.1796875" style="3" customWidth="1"/>
    <col min="1201" max="1201" width="10.81640625" style="3" customWidth="1"/>
    <col min="1202" max="1202" width="10" style="3" customWidth="1"/>
    <col min="1203" max="1203" width="10.1796875" style="3" customWidth="1"/>
    <col min="1204" max="1204" width="12" style="3" customWidth="1"/>
    <col min="1205" max="1206" width="9.1796875" style="3" customWidth="1"/>
    <col min="1207" max="1208" width="8.90625" style="3"/>
    <col min="1209" max="1209" width="10.453125" style="3" customWidth="1"/>
    <col min="1210" max="1429" width="8.90625" style="3"/>
    <col min="1430" max="1430" width="16.81640625" style="3" customWidth="1"/>
    <col min="1431" max="1454" width="9.1796875" style="3" customWidth="1"/>
    <col min="1455" max="1455" width="9.81640625" style="3" customWidth="1"/>
    <col min="1456" max="1456" width="10.1796875" style="3" customWidth="1"/>
    <col min="1457" max="1457" width="10.81640625" style="3" customWidth="1"/>
    <col min="1458" max="1458" width="10" style="3" customWidth="1"/>
    <col min="1459" max="1459" width="10.1796875" style="3" customWidth="1"/>
    <col min="1460" max="1460" width="12" style="3" customWidth="1"/>
    <col min="1461" max="1462" width="9.1796875" style="3" customWidth="1"/>
    <col min="1463" max="1464" width="8.90625" style="3"/>
    <col min="1465" max="1465" width="10.453125" style="3" customWidth="1"/>
    <col min="1466" max="1685" width="8.90625" style="3"/>
    <col min="1686" max="1686" width="16.81640625" style="3" customWidth="1"/>
    <col min="1687" max="1710" width="9.1796875" style="3" customWidth="1"/>
    <col min="1711" max="1711" width="9.81640625" style="3" customWidth="1"/>
    <col min="1712" max="1712" width="10.1796875" style="3" customWidth="1"/>
    <col min="1713" max="1713" width="10.81640625" style="3" customWidth="1"/>
    <col min="1714" max="1714" width="10" style="3" customWidth="1"/>
    <col min="1715" max="1715" width="10.1796875" style="3" customWidth="1"/>
    <col min="1716" max="1716" width="12" style="3" customWidth="1"/>
    <col min="1717" max="1718" width="9.1796875" style="3" customWidth="1"/>
    <col min="1719" max="1720" width="8.90625" style="3"/>
    <col min="1721" max="1721" width="10.453125" style="3" customWidth="1"/>
    <col min="1722" max="1941" width="8.90625" style="3"/>
    <col min="1942" max="1942" width="16.81640625" style="3" customWidth="1"/>
    <col min="1943" max="1966" width="9.1796875" style="3" customWidth="1"/>
    <col min="1967" max="1967" width="9.81640625" style="3" customWidth="1"/>
    <col min="1968" max="1968" width="10.1796875" style="3" customWidth="1"/>
    <col min="1969" max="1969" width="10.81640625" style="3" customWidth="1"/>
    <col min="1970" max="1970" width="10" style="3" customWidth="1"/>
    <col min="1971" max="1971" width="10.1796875" style="3" customWidth="1"/>
    <col min="1972" max="1972" width="12" style="3" customWidth="1"/>
    <col min="1973" max="1974" width="9.1796875" style="3" customWidth="1"/>
    <col min="1975" max="1976" width="8.90625" style="3"/>
    <col min="1977" max="1977" width="10.453125" style="3" customWidth="1"/>
    <col min="1978" max="2197" width="8.90625" style="3"/>
    <col min="2198" max="2198" width="16.81640625" style="3" customWidth="1"/>
    <col min="2199" max="2222" width="9.1796875" style="3" customWidth="1"/>
    <col min="2223" max="2223" width="9.81640625" style="3" customWidth="1"/>
    <col min="2224" max="2224" width="10.1796875" style="3" customWidth="1"/>
    <col min="2225" max="2225" width="10.81640625" style="3" customWidth="1"/>
    <col min="2226" max="2226" width="10" style="3" customWidth="1"/>
    <col min="2227" max="2227" width="10.1796875" style="3" customWidth="1"/>
    <col min="2228" max="2228" width="12" style="3" customWidth="1"/>
    <col min="2229" max="2230" width="9.1796875" style="3" customWidth="1"/>
    <col min="2231" max="2232" width="8.90625" style="3"/>
    <col min="2233" max="2233" width="10.453125" style="3" customWidth="1"/>
    <col min="2234" max="2453" width="8.90625" style="3"/>
    <col min="2454" max="2454" width="16.81640625" style="3" customWidth="1"/>
    <col min="2455" max="2478" width="9.1796875" style="3" customWidth="1"/>
    <col min="2479" max="2479" width="9.81640625" style="3" customWidth="1"/>
    <col min="2480" max="2480" width="10.1796875" style="3" customWidth="1"/>
    <col min="2481" max="2481" width="10.81640625" style="3" customWidth="1"/>
    <col min="2482" max="2482" width="10" style="3" customWidth="1"/>
    <col min="2483" max="2483" width="10.1796875" style="3" customWidth="1"/>
    <col min="2484" max="2484" width="12" style="3" customWidth="1"/>
    <col min="2485" max="2486" width="9.1796875" style="3" customWidth="1"/>
    <col min="2487" max="2488" width="8.90625" style="3"/>
    <col min="2489" max="2489" width="10.453125" style="3" customWidth="1"/>
    <col min="2490" max="2709" width="8.90625" style="3"/>
    <col min="2710" max="2710" width="16.81640625" style="3" customWidth="1"/>
    <col min="2711" max="2734" width="9.1796875" style="3" customWidth="1"/>
    <col min="2735" max="2735" width="9.81640625" style="3" customWidth="1"/>
    <col min="2736" max="2736" width="10.1796875" style="3" customWidth="1"/>
    <col min="2737" max="2737" width="10.81640625" style="3" customWidth="1"/>
    <col min="2738" max="2738" width="10" style="3" customWidth="1"/>
    <col min="2739" max="2739" width="10.1796875" style="3" customWidth="1"/>
    <col min="2740" max="2740" width="12" style="3" customWidth="1"/>
    <col min="2741" max="2742" width="9.1796875" style="3" customWidth="1"/>
    <col min="2743" max="2744" width="8.90625" style="3"/>
    <col min="2745" max="2745" width="10.453125" style="3" customWidth="1"/>
    <col min="2746" max="2965" width="8.90625" style="3"/>
    <col min="2966" max="2966" width="16.81640625" style="3" customWidth="1"/>
    <col min="2967" max="2990" width="9.1796875" style="3" customWidth="1"/>
    <col min="2991" max="2991" width="9.81640625" style="3" customWidth="1"/>
    <col min="2992" max="2992" width="10.1796875" style="3" customWidth="1"/>
    <col min="2993" max="2993" width="10.81640625" style="3" customWidth="1"/>
    <col min="2994" max="2994" width="10" style="3" customWidth="1"/>
    <col min="2995" max="2995" width="10.1796875" style="3" customWidth="1"/>
    <col min="2996" max="2996" width="12" style="3" customWidth="1"/>
    <col min="2997" max="2998" width="9.1796875" style="3" customWidth="1"/>
    <col min="2999" max="3000" width="8.90625" style="3"/>
    <col min="3001" max="3001" width="10.453125" style="3" customWidth="1"/>
    <col min="3002" max="3221" width="8.90625" style="3"/>
    <col min="3222" max="3222" width="16.81640625" style="3" customWidth="1"/>
    <col min="3223" max="3246" width="9.1796875" style="3" customWidth="1"/>
    <col min="3247" max="3247" width="9.81640625" style="3" customWidth="1"/>
    <col min="3248" max="3248" width="10.1796875" style="3" customWidth="1"/>
    <col min="3249" max="3249" width="10.81640625" style="3" customWidth="1"/>
    <col min="3250" max="3250" width="10" style="3" customWidth="1"/>
    <col min="3251" max="3251" width="10.1796875" style="3" customWidth="1"/>
    <col min="3252" max="3252" width="12" style="3" customWidth="1"/>
    <col min="3253" max="3254" width="9.1796875" style="3" customWidth="1"/>
    <col min="3255" max="3256" width="8.90625" style="3"/>
    <col min="3257" max="3257" width="10.453125" style="3" customWidth="1"/>
    <col min="3258" max="3477" width="8.90625" style="3"/>
    <col min="3478" max="3478" width="16.81640625" style="3" customWidth="1"/>
    <col min="3479" max="3502" width="9.1796875" style="3" customWidth="1"/>
    <col min="3503" max="3503" width="9.81640625" style="3" customWidth="1"/>
    <col min="3504" max="3504" width="10.1796875" style="3" customWidth="1"/>
    <col min="3505" max="3505" width="10.81640625" style="3" customWidth="1"/>
    <col min="3506" max="3506" width="10" style="3" customWidth="1"/>
    <col min="3507" max="3507" width="10.1796875" style="3" customWidth="1"/>
    <col min="3508" max="3508" width="12" style="3" customWidth="1"/>
    <col min="3509" max="3510" width="9.1796875" style="3" customWidth="1"/>
    <col min="3511" max="3512" width="8.90625" style="3"/>
    <col min="3513" max="3513" width="10.453125" style="3" customWidth="1"/>
    <col min="3514" max="3733" width="8.90625" style="3"/>
    <col min="3734" max="3734" width="16.81640625" style="3" customWidth="1"/>
    <col min="3735" max="3758" width="9.1796875" style="3" customWidth="1"/>
    <col min="3759" max="3759" width="9.81640625" style="3" customWidth="1"/>
    <col min="3760" max="3760" width="10.1796875" style="3" customWidth="1"/>
    <col min="3761" max="3761" width="10.81640625" style="3" customWidth="1"/>
    <col min="3762" max="3762" width="10" style="3" customWidth="1"/>
    <col min="3763" max="3763" width="10.1796875" style="3" customWidth="1"/>
    <col min="3764" max="3764" width="12" style="3" customWidth="1"/>
    <col min="3765" max="3766" width="9.1796875" style="3" customWidth="1"/>
    <col min="3767" max="3768" width="8.90625" style="3"/>
    <col min="3769" max="3769" width="10.453125" style="3" customWidth="1"/>
    <col min="3770" max="3989" width="8.90625" style="3"/>
    <col min="3990" max="3990" width="16.81640625" style="3" customWidth="1"/>
    <col min="3991" max="4014" width="9.1796875" style="3" customWidth="1"/>
    <col min="4015" max="4015" width="9.81640625" style="3" customWidth="1"/>
    <col min="4016" max="4016" width="10.1796875" style="3" customWidth="1"/>
    <col min="4017" max="4017" width="10.81640625" style="3" customWidth="1"/>
    <col min="4018" max="4018" width="10" style="3" customWidth="1"/>
    <col min="4019" max="4019" width="10.1796875" style="3" customWidth="1"/>
    <col min="4020" max="4020" width="12" style="3" customWidth="1"/>
    <col min="4021" max="4022" width="9.1796875" style="3" customWidth="1"/>
    <col min="4023" max="4024" width="8.90625" style="3"/>
    <col min="4025" max="4025" width="10.453125" style="3" customWidth="1"/>
    <col min="4026" max="4245" width="8.90625" style="3"/>
    <col min="4246" max="4246" width="16.81640625" style="3" customWidth="1"/>
    <col min="4247" max="4270" width="9.1796875" style="3" customWidth="1"/>
    <col min="4271" max="4271" width="9.81640625" style="3" customWidth="1"/>
    <col min="4272" max="4272" width="10.1796875" style="3" customWidth="1"/>
    <col min="4273" max="4273" width="10.81640625" style="3" customWidth="1"/>
    <col min="4274" max="4274" width="10" style="3" customWidth="1"/>
    <col min="4275" max="4275" width="10.1796875" style="3" customWidth="1"/>
    <col min="4276" max="4276" width="12" style="3" customWidth="1"/>
    <col min="4277" max="4278" width="9.1796875" style="3" customWidth="1"/>
    <col min="4279" max="4280" width="8.90625" style="3"/>
    <col min="4281" max="4281" width="10.453125" style="3" customWidth="1"/>
    <col min="4282" max="4501" width="8.90625" style="3"/>
    <col min="4502" max="4502" width="16.81640625" style="3" customWidth="1"/>
    <col min="4503" max="4526" width="9.1796875" style="3" customWidth="1"/>
    <col min="4527" max="4527" width="9.81640625" style="3" customWidth="1"/>
    <col min="4528" max="4528" width="10.1796875" style="3" customWidth="1"/>
    <col min="4529" max="4529" width="10.81640625" style="3" customWidth="1"/>
    <col min="4530" max="4530" width="10" style="3" customWidth="1"/>
    <col min="4531" max="4531" width="10.1796875" style="3" customWidth="1"/>
    <col min="4532" max="4532" width="12" style="3" customWidth="1"/>
    <col min="4533" max="4534" width="9.1796875" style="3" customWidth="1"/>
    <col min="4535" max="4536" width="8.90625" style="3"/>
    <col min="4537" max="4537" width="10.453125" style="3" customWidth="1"/>
    <col min="4538" max="4757" width="8.90625" style="3"/>
    <col min="4758" max="4758" width="16.81640625" style="3" customWidth="1"/>
    <col min="4759" max="4782" width="9.1796875" style="3" customWidth="1"/>
    <col min="4783" max="4783" width="9.81640625" style="3" customWidth="1"/>
    <col min="4784" max="4784" width="10.1796875" style="3" customWidth="1"/>
    <col min="4785" max="4785" width="10.81640625" style="3" customWidth="1"/>
    <col min="4786" max="4786" width="10" style="3" customWidth="1"/>
    <col min="4787" max="4787" width="10.1796875" style="3" customWidth="1"/>
    <col min="4788" max="4788" width="12" style="3" customWidth="1"/>
    <col min="4789" max="4790" width="9.1796875" style="3" customWidth="1"/>
    <col min="4791" max="4792" width="8.90625" style="3"/>
    <col min="4793" max="4793" width="10.453125" style="3" customWidth="1"/>
    <col min="4794" max="5013" width="8.90625" style="3"/>
    <col min="5014" max="5014" width="16.81640625" style="3" customWidth="1"/>
    <col min="5015" max="5038" width="9.1796875" style="3" customWidth="1"/>
    <col min="5039" max="5039" width="9.81640625" style="3" customWidth="1"/>
    <col min="5040" max="5040" width="10.1796875" style="3" customWidth="1"/>
    <col min="5041" max="5041" width="10.81640625" style="3" customWidth="1"/>
    <col min="5042" max="5042" width="10" style="3" customWidth="1"/>
    <col min="5043" max="5043" width="10.1796875" style="3" customWidth="1"/>
    <col min="5044" max="5044" width="12" style="3" customWidth="1"/>
    <col min="5045" max="5046" width="9.1796875" style="3" customWidth="1"/>
    <col min="5047" max="5048" width="8.90625" style="3"/>
    <col min="5049" max="5049" width="10.453125" style="3" customWidth="1"/>
    <col min="5050" max="5269" width="8.90625" style="3"/>
    <col min="5270" max="5270" width="16.81640625" style="3" customWidth="1"/>
    <col min="5271" max="5294" width="9.1796875" style="3" customWidth="1"/>
    <col min="5295" max="5295" width="9.81640625" style="3" customWidth="1"/>
    <col min="5296" max="5296" width="10.1796875" style="3" customWidth="1"/>
    <col min="5297" max="5297" width="10.81640625" style="3" customWidth="1"/>
    <col min="5298" max="5298" width="10" style="3" customWidth="1"/>
    <col min="5299" max="5299" width="10.1796875" style="3" customWidth="1"/>
    <col min="5300" max="5300" width="12" style="3" customWidth="1"/>
    <col min="5301" max="5302" width="9.1796875" style="3" customWidth="1"/>
    <col min="5303" max="5304" width="8.90625" style="3"/>
    <col min="5305" max="5305" width="10.453125" style="3" customWidth="1"/>
    <col min="5306" max="5525" width="8.90625" style="3"/>
    <col min="5526" max="5526" width="16.81640625" style="3" customWidth="1"/>
    <col min="5527" max="5550" width="9.1796875" style="3" customWidth="1"/>
    <col min="5551" max="5551" width="9.81640625" style="3" customWidth="1"/>
    <col min="5552" max="5552" width="10.1796875" style="3" customWidth="1"/>
    <col min="5553" max="5553" width="10.81640625" style="3" customWidth="1"/>
    <col min="5554" max="5554" width="10" style="3" customWidth="1"/>
    <col min="5555" max="5555" width="10.1796875" style="3" customWidth="1"/>
    <col min="5556" max="5556" width="12" style="3" customWidth="1"/>
    <col min="5557" max="5558" width="9.1796875" style="3" customWidth="1"/>
    <col min="5559" max="5560" width="8.90625" style="3"/>
    <col min="5561" max="5561" width="10.453125" style="3" customWidth="1"/>
    <col min="5562" max="5781" width="8.90625" style="3"/>
    <col min="5782" max="5782" width="16.81640625" style="3" customWidth="1"/>
    <col min="5783" max="5806" width="9.1796875" style="3" customWidth="1"/>
    <col min="5807" max="5807" width="9.81640625" style="3" customWidth="1"/>
    <col min="5808" max="5808" width="10.1796875" style="3" customWidth="1"/>
    <col min="5809" max="5809" width="10.81640625" style="3" customWidth="1"/>
    <col min="5810" max="5810" width="10" style="3" customWidth="1"/>
    <col min="5811" max="5811" width="10.1796875" style="3" customWidth="1"/>
    <col min="5812" max="5812" width="12" style="3" customWidth="1"/>
    <col min="5813" max="5814" width="9.1796875" style="3" customWidth="1"/>
    <col min="5815" max="5816" width="8.90625" style="3"/>
    <col min="5817" max="5817" width="10.453125" style="3" customWidth="1"/>
    <col min="5818" max="6037" width="8.90625" style="3"/>
    <col min="6038" max="6038" width="16.81640625" style="3" customWidth="1"/>
    <col min="6039" max="6062" width="9.1796875" style="3" customWidth="1"/>
    <col min="6063" max="6063" width="9.81640625" style="3" customWidth="1"/>
    <col min="6064" max="6064" width="10.1796875" style="3" customWidth="1"/>
    <col min="6065" max="6065" width="10.81640625" style="3" customWidth="1"/>
    <col min="6066" max="6066" width="10" style="3" customWidth="1"/>
    <col min="6067" max="6067" width="10.1796875" style="3" customWidth="1"/>
    <col min="6068" max="6068" width="12" style="3" customWidth="1"/>
    <col min="6069" max="6070" width="9.1796875" style="3" customWidth="1"/>
    <col min="6071" max="6072" width="8.90625" style="3"/>
    <col min="6073" max="6073" width="10.453125" style="3" customWidth="1"/>
    <col min="6074" max="6293" width="8.90625" style="3"/>
    <col min="6294" max="6294" width="16.81640625" style="3" customWidth="1"/>
    <col min="6295" max="6318" width="9.1796875" style="3" customWidth="1"/>
    <col min="6319" max="6319" width="9.81640625" style="3" customWidth="1"/>
    <col min="6320" max="6320" width="10.1796875" style="3" customWidth="1"/>
    <col min="6321" max="6321" width="10.81640625" style="3" customWidth="1"/>
    <col min="6322" max="6322" width="10" style="3" customWidth="1"/>
    <col min="6323" max="6323" width="10.1796875" style="3" customWidth="1"/>
    <col min="6324" max="6324" width="12" style="3" customWidth="1"/>
    <col min="6325" max="6326" width="9.1796875" style="3" customWidth="1"/>
    <col min="6327" max="6328" width="8.90625" style="3"/>
    <col min="6329" max="6329" width="10.453125" style="3" customWidth="1"/>
    <col min="6330" max="6549" width="8.90625" style="3"/>
    <col min="6550" max="6550" width="16.81640625" style="3" customWidth="1"/>
    <col min="6551" max="6574" width="9.1796875" style="3" customWidth="1"/>
    <col min="6575" max="6575" width="9.81640625" style="3" customWidth="1"/>
    <col min="6576" max="6576" width="10.1796875" style="3" customWidth="1"/>
    <col min="6577" max="6577" width="10.81640625" style="3" customWidth="1"/>
    <col min="6578" max="6578" width="10" style="3" customWidth="1"/>
    <col min="6579" max="6579" width="10.1796875" style="3" customWidth="1"/>
    <col min="6580" max="6580" width="12" style="3" customWidth="1"/>
    <col min="6581" max="6582" width="9.1796875" style="3" customWidth="1"/>
    <col min="6583" max="6584" width="8.90625" style="3"/>
    <col min="6585" max="6585" width="10.453125" style="3" customWidth="1"/>
    <col min="6586" max="6805" width="8.90625" style="3"/>
    <col min="6806" max="6806" width="16.81640625" style="3" customWidth="1"/>
    <col min="6807" max="6830" width="9.1796875" style="3" customWidth="1"/>
    <col min="6831" max="6831" width="9.81640625" style="3" customWidth="1"/>
    <col min="6832" max="6832" width="10.1796875" style="3" customWidth="1"/>
    <col min="6833" max="6833" width="10.81640625" style="3" customWidth="1"/>
    <col min="6834" max="6834" width="10" style="3" customWidth="1"/>
    <col min="6835" max="6835" width="10.1796875" style="3" customWidth="1"/>
    <col min="6836" max="6836" width="12" style="3" customWidth="1"/>
    <col min="6837" max="6838" width="9.1796875" style="3" customWidth="1"/>
    <col min="6839" max="6840" width="8.90625" style="3"/>
    <col min="6841" max="6841" width="10.453125" style="3" customWidth="1"/>
    <col min="6842" max="7061" width="8.90625" style="3"/>
    <col min="7062" max="7062" width="16.81640625" style="3" customWidth="1"/>
    <col min="7063" max="7086" width="9.1796875" style="3" customWidth="1"/>
    <col min="7087" max="7087" width="9.81640625" style="3" customWidth="1"/>
    <col min="7088" max="7088" width="10.1796875" style="3" customWidth="1"/>
    <col min="7089" max="7089" width="10.81640625" style="3" customWidth="1"/>
    <col min="7090" max="7090" width="10" style="3" customWidth="1"/>
    <col min="7091" max="7091" width="10.1796875" style="3" customWidth="1"/>
    <col min="7092" max="7092" width="12" style="3" customWidth="1"/>
    <col min="7093" max="7094" width="9.1796875" style="3" customWidth="1"/>
    <col min="7095" max="7096" width="8.90625" style="3"/>
    <col min="7097" max="7097" width="10.453125" style="3" customWidth="1"/>
    <col min="7098" max="7317" width="8.90625" style="3"/>
    <col min="7318" max="7318" width="16.81640625" style="3" customWidth="1"/>
    <col min="7319" max="7342" width="9.1796875" style="3" customWidth="1"/>
    <col min="7343" max="7343" width="9.81640625" style="3" customWidth="1"/>
    <col min="7344" max="7344" width="10.1796875" style="3" customWidth="1"/>
    <col min="7345" max="7345" width="10.81640625" style="3" customWidth="1"/>
    <col min="7346" max="7346" width="10" style="3" customWidth="1"/>
    <col min="7347" max="7347" width="10.1796875" style="3" customWidth="1"/>
    <col min="7348" max="7348" width="12" style="3" customWidth="1"/>
    <col min="7349" max="7350" width="9.1796875" style="3" customWidth="1"/>
    <col min="7351" max="7352" width="8.90625" style="3"/>
    <col min="7353" max="7353" width="10.453125" style="3" customWidth="1"/>
    <col min="7354" max="7573" width="8.90625" style="3"/>
    <col min="7574" max="7574" width="16.81640625" style="3" customWidth="1"/>
    <col min="7575" max="7598" width="9.1796875" style="3" customWidth="1"/>
    <col min="7599" max="7599" width="9.81640625" style="3" customWidth="1"/>
    <col min="7600" max="7600" width="10.1796875" style="3" customWidth="1"/>
    <col min="7601" max="7601" width="10.81640625" style="3" customWidth="1"/>
    <col min="7602" max="7602" width="10" style="3" customWidth="1"/>
    <col min="7603" max="7603" width="10.1796875" style="3" customWidth="1"/>
    <col min="7604" max="7604" width="12" style="3" customWidth="1"/>
    <col min="7605" max="7606" width="9.1796875" style="3" customWidth="1"/>
    <col min="7607" max="7608" width="8.90625" style="3"/>
    <col min="7609" max="7609" width="10.453125" style="3" customWidth="1"/>
    <col min="7610" max="7829" width="8.90625" style="3"/>
    <col min="7830" max="7830" width="16.81640625" style="3" customWidth="1"/>
    <col min="7831" max="7854" width="9.1796875" style="3" customWidth="1"/>
    <col min="7855" max="7855" width="9.81640625" style="3" customWidth="1"/>
    <col min="7856" max="7856" width="10.1796875" style="3" customWidth="1"/>
    <col min="7857" max="7857" width="10.81640625" style="3" customWidth="1"/>
    <col min="7858" max="7858" width="10" style="3" customWidth="1"/>
    <col min="7859" max="7859" width="10.1796875" style="3" customWidth="1"/>
    <col min="7860" max="7860" width="12" style="3" customWidth="1"/>
    <col min="7861" max="7862" width="9.1796875" style="3" customWidth="1"/>
    <col min="7863" max="7864" width="8.90625" style="3"/>
    <col min="7865" max="7865" width="10.453125" style="3" customWidth="1"/>
    <col min="7866" max="8085" width="8.90625" style="3"/>
    <col min="8086" max="8086" width="16.81640625" style="3" customWidth="1"/>
    <col min="8087" max="8110" width="9.1796875" style="3" customWidth="1"/>
    <col min="8111" max="8111" width="9.81640625" style="3" customWidth="1"/>
    <col min="8112" max="8112" width="10.1796875" style="3" customWidth="1"/>
    <col min="8113" max="8113" width="10.81640625" style="3" customWidth="1"/>
    <col min="8114" max="8114" width="10" style="3" customWidth="1"/>
    <col min="8115" max="8115" width="10.1796875" style="3" customWidth="1"/>
    <col min="8116" max="8116" width="12" style="3" customWidth="1"/>
    <col min="8117" max="8118" width="9.1796875" style="3" customWidth="1"/>
    <col min="8119" max="8120" width="8.90625" style="3"/>
    <col min="8121" max="8121" width="10.453125" style="3" customWidth="1"/>
    <col min="8122" max="8341" width="8.90625" style="3"/>
    <col min="8342" max="8342" width="16.81640625" style="3" customWidth="1"/>
    <col min="8343" max="8366" width="9.1796875" style="3" customWidth="1"/>
    <col min="8367" max="8367" width="9.81640625" style="3" customWidth="1"/>
    <col min="8368" max="8368" width="10.1796875" style="3" customWidth="1"/>
    <col min="8369" max="8369" width="10.81640625" style="3" customWidth="1"/>
    <col min="8370" max="8370" width="10" style="3" customWidth="1"/>
    <col min="8371" max="8371" width="10.1796875" style="3" customWidth="1"/>
    <col min="8372" max="8372" width="12" style="3" customWidth="1"/>
    <col min="8373" max="8374" width="9.1796875" style="3" customWidth="1"/>
    <col min="8375" max="8376" width="8.90625" style="3"/>
    <col min="8377" max="8377" width="10.453125" style="3" customWidth="1"/>
    <col min="8378" max="8597" width="8.90625" style="3"/>
    <col min="8598" max="8598" width="16.81640625" style="3" customWidth="1"/>
    <col min="8599" max="8622" width="9.1796875" style="3" customWidth="1"/>
    <col min="8623" max="8623" width="9.81640625" style="3" customWidth="1"/>
    <col min="8624" max="8624" width="10.1796875" style="3" customWidth="1"/>
    <col min="8625" max="8625" width="10.81640625" style="3" customWidth="1"/>
    <col min="8626" max="8626" width="10" style="3" customWidth="1"/>
    <col min="8627" max="8627" width="10.1796875" style="3" customWidth="1"/>
    <col min="8628" max="8628" width="12" style="3" customWidth="1"/>
    <col min="8629" max="8630" width="9.1796875" style="3" customWidth="1"/>
    <col min="8631" max="8632" width="8.90625" style="3"/>
    <col min="8633" max="8633" width="10.453125" style="3" customWidth="1"/>
    <col min="8634" max="8853" width="8.90625" style="3"/>
    <col min="8854" max="8854" width="16.81640625" style="3" customWidth="1"/>
    <col min="8855" max="8878" width="9.1796875" style="3" customWidth="1"/>
    <col min="8879" max="8879" width="9.81640625" style="3" customWidth="1"/>
    <col min="8880" max="8880" width="10.1796875" style="3" customWidth="1"/>
    <col min="8881" max="8881" width="10.81640625" style="3" customWidth="1"/>
    <col min="8882" max="8882" width="10" style="3" customWidth="1"/>
    <col min="8883" max="8883" width="10.1796875" style="3" customWidth="1"/>
    <col min="8884" max="8884" width="12" style="3" customWidth="1"/>
    <col min="8885" max="8886" width="9.1796875" style="3" customWidth="1"/>
    <col min="8887" max="8888" width="8.90625" style="3"/>
    <col min="8889" max="8889" width="10.453125" style="3" customWidth="1"/>
    <col min="8890" max="9109" width="8.90625" style="3"/>
    <col min="9110" max="9110" width="16.81640625" style="3" customWidth="1"/>
    <col min="9111" max="9134" width="9.1796875" style="3" customWidth="1"/>
    <col min="9135" max="9135" width="9.81640625" style="3" customWidth="1"/>
    <col min="9136" max="9136" width="10.1796875" style="3" customWidth="1"/>
    <col min="9137" max="9137" width="10.81640625" style="3" customWidth="1"/>
    <col min="9138" max="9138" width="10" style="3" customWidth="1"/>
    <col min="9139" max="9139" width="10.1796875" style="3" customWidth="1"/>
    <col min="9140" max="9140" width="12" style="3" customWidth="1"/>
    <col min="9141" max="9142" width="9.1796875" style="3" customWidth="1"/>
    <col min="9143" max="9144" width="8.90625" style="3"/>
    <col min="9145" max="9145" width="10.453125" style="3" customWidth="1"/>
    <col min="9146" max="9365" width="8.90625" style="3"/>
    <col min="9366" max="9366" width="16.81640625" style="3" customWidth="1"/>
    <col min="9367" max="9390" width="9.1796875" style="3" customWidth="1"/>
    <col min="9391" max="9391" width="9.81640625" style="3" customWidth="1"/>
    <col min="9392" max="9392" width="10.1796875" style="3" customWidth="1"/>
    <col min="9393" max="9393" width="10.81640625" style="3" customWidth="1"/>
    <col min="9394" max="9394" width="10" style="3" customWidth="1"/>
    <col min="9395" max="9395" width="10.1796875" style="3" customWidth="1"/>
    <col min="9396" max="9396" width="12" style="3" customWidth="1"/>
    <col min="9397" max="9398" width="9.1796875" style="3" customWidth="1"/>
    <col min="9399" max="9400" width="8.90625" style="3"/>
    <col min="9401" max="9401" width="10.453125" style="3" customWidth="1"/>
    <col min="9402" max="9621" width="8.90625" style="3"/>
    <col min="9622" max="9622" width="16.81640625" style="3" customWidth="1"/>
    <col min="9623" max="9646" width="9.1796875" style="3" customWidth="1"/>
    <col min="9647" max="9647" width="9.81640625" style="3" customWidth="1"/>
    <col min="9648" max="9648" width="10.1796875" style="3" customWidth="1"/>
    <col min="9649" max="9649" width="10.81640625" style="3" customWidth="1"/>
    <col min="9650" max="9650" width="10" style="3" customWidth="1"/>
    <col min="9651" max="9651" width="10.1796875" style="3" customWidth="1"/>
    <col min="9652" max="9652" width="12" style="3" customWidth="1"/>
    <col min="9653" max="9654" width="9.1796875" style="3" customWidth="1"/>
    <col min="9655" max="9656" width="8.90625" style="3"/>
    <col min="9657" max="9657" width="10.453125" style="3" customWidth="1"/>
    <col min="9658" max="9877" width="8.90625" style="3"/>
    <col min="9878" max="9878" width="16.81640625" style="3" customWidth="1"/>
    <col min="9879" max="9902" width="9.1796875" style="3" customWidth="1"/>
    <col min="9903" max="9903" width="9.81640625" style="3" customWidth="1"/>
    <col min="9904" max="9904" width="10.1796875" style="3" customWidth="1"/>
    <col min="9905" max="9905" width="10.81640625" style="3" customWidth="1"/>
    <col min="9906" max="9906" width="10" style="3" customWidth="1"/>
    <col min="9907" max="9907" width="10.1796875" style="3" customWidth="1"/>
    <col min="9908" max="9908" width="12" style="3" customWidth="1"/>
    <col min="9909" max="9910" width="9.1796875" style="3" customWidth="1"/>
    <col min="9911" max="9912" width="8.90625" style="3"/>
    <col min="9913" max="9913" width="10.453125" style="3" customWidth="1"/>
    <col min="9914" max="10133" width="8.90625" style="3"/>
    <col min="10134" max="10134" width="16.81640625" style="3" customWidth="1"/>
    <col min="10135" max="10158" width="9.1796875" style="3" customWidth="1"/>
    <col min="10159" max="10159" width="9.81640625" style="3" customWidth="1"/>
    <col min="10160" max="10160" width="10.1796875" style="3" customWidth="1"/>
    <col min="10161" max="10161" width="10.81640625" style="3" customWidth="1"/>
    <col min="10162" max="10162" width="10" style="3" customWidth="1"/>
    <col min="10163" max="10163" width="10.1796875" style="3" customWidth="1"/>
    <col min="10164" max="10164" width="12" style="3" customWidth="1"/>
    <col min="10165" max="10166" width="9.1796875" style="3" customWidth="1"/>
    <col min="10167" max="10168" width="8.90625" style="3"/>
    <col min="10169" max="10169" width="10.453125" style="3" customWidth="1"/>
    <col min="10170" max="10389" width="8.90625" style="3"/>
    <col min="10390" max="10390" width="16.81640625" style="3" customWidth="1"/>
    <col min="10391" max="10414" width="9.1796875" style="3" customWidth="1"/>
    <col min="10415" max="10415" width="9.81640625" style="3" customWidth="1"/>
    <col min="10416" max="10416" width="10.1796875" style="3" customWidth="1"/>
    <col min="10417" max="10417" width="10.81640625" style="3" customWidth="1"/>
    <col min="10418" max="10418" width="10" style="3" customWidth="1"/>
    <col min="10419" max="10419" width="10.1796875" style="3" customWidth="1"/>
    <col min="10420" max="10420" width="12" style="3" customWidth="1"/>
    <col min="10421" max="10422" width="9.1796875" style="3" customWidth="1"/>
    <col min="10423" max="10424" width="8.90625" style="3"/>
    <col min="10425" max="10425" width="10.453125" style="3" customWidth="1"/>
    <col min="10426" max="10645" width="8.90625" style="3"/>
    <col min="10646" max="10646" width="16.81640625" style="3" customWidth="1"/>
    <col min="10647" max="10670" width="9.1796875" style="3" customWidth="1"/>
    <col min="10671" max="10671" width="9.81640625" style="3" customWidth="1"/>
    <col min="10672" max="10672" width="10.1796875" style="3" customWidth="1"/>
    <col min="10673" max="10673" width="10.81640625" style="3" customWidth="1"/>
    <col min="10674" max="10674" width="10" style="3" customWidth="1"/>
    <col min="10675" max="10675" width="10.1796875" style="3" customWidth="1"/>
    <col min="10676" max="10676" width="12" style="3" customWidth="1"/>
    <col min="10677" max="10678" width="9.1796875" style="3" customWidth="1"/>
    <col min="10679" max="10680" width="8.90625" style="3"/>
    <col min="10681" max="10681" width="10.453125" style="3" customWidth="1"/>
    <col min="10682" max="10901" width="8.90625" style="3"/>
    <col min="10902" max="10902" width="16.81640625" style="3" customWidth="1"/>
    <col min="10903" max="10926" width="9.1796875" style="3" customWidth="1"/>
    <col min="10927" max="10927" width="9.81640625" style="3" customWidth="1"/>
    <col min="10928" max="10928" width="10.1796875" style="3" customWidth="1"/>
    <col min="10929" max="10929" width="10.81640625" style="3" customWidth="1"/>
    <col min="10930" max="10930" width="10" style="3" customWidth="1"/>
    <col min="10931" max="10931" width="10.1796875" style="3" customWidth="1"/>
    <col min="10932" max="10932" width="12" style="3" customWidth="1"/>
    <col min="10933" max="10934" width="9.1796875" style="3" customWidth="1"/>
    <col min="10935" max="10936" width="8.90625" style="3"/>
    <col min="10937" max="10937" width="10.453125" style="3" customWidth="1"/>
    <col min="10938" max="11157" width="8.90625" style="3"/>
    <col min="11158" max="11158" width="16.81640625" style="3" customWidth="1"/>
    <col min="11159" max="11182" width="9.1796875" style="3" customWidth="1"/>
    <col min="11183" max="11183" width="9.81640625" style="3" customWidth="1"/>
    <col min="11184" max="11184" width="10.1796875" style="3" customWidth="1"/>
    <col min="11185" max="11185" width="10.81640625" style="3" customWidth="1"/>
    <col min="11186" max="11186" width="10" style="3" customWidth="1"/>
    <col min="11187" max="11187" width="10.1796875" style="3" customWidth="1"/>
    <col min="11188" max="11188" width="12" style="3" customWidth="1"/>
    <col min="11189" max="11190" width="9.1796875" style="3" customWidth="1"/>
    <col min="11191" max="11192" width="8.90625" style="3"/>
    <col min="11193" max="11193" width="10.453125" style="3" customWidth="1"/>
    <col min="11194" max="11413" width="8.90625" style="3"/>
    <col min="11414" max="11414" width="16.81640625" style="3" customWidth="1"/>
    <col min="11415" max="11438" width="9.1796875" style="3" customWidth="1"/>
    <col min="11439" max="11439" width="9.81640625" style="3" customWidth="1"/>
    <col min="11440" max="11440" width="10.1796875" style="3" customWidth="1"/>
    <col min="11441" max="11441" width="10.81640625" style="3" customWidth="1"/>
    <col min="11442" max="11442" width="10" style="3" customWidth="1"/>
    <col min="11443" max="11443" width="10.1796875" style="3" customWidth="1"/>
    <col min="11444" max="11444" width="12" style="3" customWidth="1"/>
    <col min="11445" max="11446" width="9.1796875" style="3" customWidth="1"/>
    <col min="11447" max="11448" width="8.90625" style="3"/>
    <col min="11449" max="11449" width="10.453125" style="3" customWidth="1"/>
    <col min="11450" max="11669" width="8.90625" style="3"/>
    <col min="11670" max="11670" width="16.81640625" style="3" customWidth="1"/>
    <col min="11671" max="11694" width="9.1796875" style="3" customWidth="1"/>
    <col min="11695" max="11695" width="9.81640625" style="3" customWidth="1"/>
    <col min="11696" max="11696" width="10.1796875" style="3" customWidth="1"/>
    <col min="11697" max="11697" width="10.81640625" style="3" customWidth="1"/>
    <col min="11698" max="11698" width="10" style="3" customWidth="1"/>
    <col min="11699" max="11699" width="10.1796875" style="3" customWidth="1"/>
    <col min="11700" max="11700" width="12" style="3" customWidth="1"/>
    <col min="11701" max="11702" width="9.1796875" style="3" customWidth="1"/>
    <col min="11703" max="11704" width="8.90625" style="3"/>
    <col min="11705" max="11705" width="10.453125" style="3" customWidth="1"/>
    <col min="11706" max="11925" width="8.90625" style="3"/>
    <col min="11926" max="11926" width="16.81640625" style="3" customWidth="1"/>
    <col min="11927" max="11950" width="9.1796875" style="3" customWidth="1"/>
    <col min="11951" max="11951" width="9.81640625" style="3" customWidth="1"/>
    <col min="11952" max="11952" width="10.1796875" style="3" customWidth="1"/>
    <col min="11953" max="11953" width="10.81640625" style="3" customWidth="1"/>
    <col min="11954" max="11954" width="10" style="3" customWidth="1"/>
    <col min="11955" max="11955" width="10.1796875" style="3" customWidth="1"/>
    <col min="11956" max="11956" width="12" style="3" customWidth="1"/>
    <col min="11957" max="11958" width="9.1796875" style="3" customWidth="1"/>
    <col min="11959" max="11960" width="8.90625" style="3"/>
    <col min="11961" max="11961" width="10.453125" style="3" customWidth="1"/>
    <col min="11962" max="12181" width="8.90625" style="3"/>
    <col min="12182" max="12182" width="16.81640625" style="3" customWidth="1"/>
    <col min="12183" max="12206" width="9.1796875" style="3" customWidth="1"/>
    <col min="12207" max="12207" width="9.81640625" style="3" customWidth="1"/>
    <col min="12208" max="12208" width="10.1796875" style="3" customWidth="1"/>
    <col min="12209" max="12209" width="10.81640625" style="3" customWidth="1"/>
    <col min="12210" max="12210" width="10" style="3" customWidth="1"/>
    <col min="12211" max="12211" width="10.1796875" style="3" customWidth="1"/>
    <col min="12212" max="12212" width="12" style="3" customWidth="1"/>
    <col min="12213" max="12214" width="9.1796875" style="3" customWidth="1"/>
    <col min="12215" max="12216" width="8.90625" style="3"/>
    <col min="12217" max="12217" width="10.453125" style="3" customWidth="1"/>
    <col min="12218" max="12437" width="8.90625" style="3"/>
    <col min="12438" max="12438" width="16.81640625" style="3" customWidth="1"/>
    <col min="12439" max="12462" width="9.1796875" style="3" customWidth="1"/>
    <col min="12463" max="12463" width="9.81640625" style="3" customWidth="1"/>
    <col min="12464" max="12464" width="10.1796875" style="3" customWidth="1"/>
    <col min="12465" max="12465" width="10.81640625" style="3" customWidth="1"/>
    <col min="12466" max="12466" width="10" style="3" customWidth="1"/>
    <col min="12467" max="12467" width="10.1796875" style="3" customWidth="1"/>
    <col min="12468" max="12468" width="12" style="3" customWidth="1"/>
    <col min="12469" max="12470" width="9.1796875" style="3" customWidth="1"/>
    <col min="12471" max="12472" width="8.90625" style="3"/>
    <col min="12473" max="12473" width="10.453125" style="3" customWidth="1"/>
    <col min="12474" max="12693" width="8.90625" style="3"/>
    <col min="12694" max="12694" width="16.81640625" style="3" customWidth="1"/>
    <col min="12695" max="12718" width="9.1796875" style="3" customWidth="1"/>
    <col min="12719" max="12719" width="9.81640625" style="3" customWidth="1"/>
    <col min="12720" max="12720" width="10.1796875" style="3" customWidth="1"/>
    <col min="12721" max="12721" width="10.81640625" style="3" customWidth="1"/>
    <col min="12722" max="12722" width="10" style="3" customWidth="1"/>
    <col min="12723" max="12723" width="10.1796875" style="3" customWidth="1"/>
    <col min="12724" max="12724" width="12" style="3" customWidth="1"/>
    <col min="12725" max="12726" width="9.1796875" style="3" customWidth="1"/>
    <col min="12727" max="12728" width="8.90625" style="3"/>
    <col min="12729" max="12729" width="10.453125" style="3" customWidth="1"/>
    <col min="12730" max="12949" width="8.90625" style="3"/>
    <col min="12950" max="12950" width="16.81640625" style="3" customWidth="1"/>
    <col min="12951" max="12974" width="9.1796875" style="3" customWidth="1"/>
    <col min="12975" max="12975" width="9.81640625" style="3" customWidth="1"/>
    <col min="12976" max="12976" width="10.1796875" style="3" customWidth="1"/>
    <col min="12977" max="12977" width="10.81640625" style="3" customWidth="1"/>
    <col min="12978" max="12978" width="10" style="3" customWidth="1"/>
    <col min="12979" max="12979" width="10.1796875" style="3" customWidth="1"/>
    <col min="12980" max="12980" width="12" style="3" customWidth="1"/>
    <col min="12981" max="12982" width="9.1796875" style="3" customWidth="1"/>
    <col min="12983" max="12984" width="8.90625" style="3"/>
    <col min="12985" max="12985" width="10.453125" style="3" customWidth="1"/>
    <col min="12986" max="13205" width="8.90625" style="3"/>
    <col min="13206" max="13206" width="16.81640625" style="3" customWidth="1"/>
    <col min="13207" max="13230" width="9.1796875" style="3" customWidth="1"/>
    <col min="13231" max="13231" width="9.81640625" style="3" customWidth="1"/>
    <col min="13232" max="13232" width="10.1796875" style="3" customWidth="1"/>
    <col min="13233" max="13233" width="10.81640625" style="3" customWidth="1"/>
    <col min="13234" max="13234" width="10" style="3" customWidth="1"/>
    <col min="13235" max="13235" width="10.1796875" style="3" customWidth="1"/>
    <col min="13236" max="13236" width="12" style="3" customWidth="1"/>
    <col min="13237" max="13238" width="9.1796875" style="3" customWidth="1"/>
    <col min="13239" max="13240" width="8.90625" style="3"/>
    <col min="13241" max="13241" width="10.453125" style="3" customWidth="1"/>
    <col min="13242" max="13461" width="8.90625" style="3"/>
    <col min="13462" max="13462" width="16.81640625" style="3" customWidth="1"/>
    <col min="13463" max="13486" width="9.1796875" style="3" customWidth="1"/>
    <col min="13487" max="13487" width="9.81640625" style="3" customWidth="1"/>
    <col min="13488" max="13488" width="10.1796875" style="3" customWidth="1"/>
    <col min="13489" max="13489" width="10.81640625" style="3" customWidth="1"/>
    <col min="13490" max="13490" width="10" style="3" customWidth="1"/>
    <col min="13491" max="13491" width="10.1796875" style="3" customWidth="1"/>
    <col min="13492" max="13492" width="12" style="3" customWidth="1"/>
    <col min="13493" max="13494" width="9.1796875" style="3" customWidth="1"/>
    <col min="13495" max="13496" width="8.90625" style="3"/>
    <col min="13497" max="13497" width="10.453125" style="3" customWidth="1"/>
    <col min="13498" max="13717" width="8.90625" style="3"/>
    <col min="13718" max="13718" width="16.81640625" style="3" customWidth="1"/>
    <col min="13719" max="13742" width="9.1796875" style="3" customWidth="1"/>
    <col min="13743" max="13743" width="9.81640625" style="3" customWidth="1"/>
    <col min="13744" max="13744" width="10.1796875" style="3" customWidth="1"/>
    <col min="13745" max="13745" width="10.81640625" style="3" customWidth="1"/>
    <col min="13746" max="13746" width="10" style="3" customWidth="1"/>
    <col min="13747" max="13747" width="10.1796875" style="3" customWidth="1"/>
    <col min="13748" max="13748" width="12" style="3" customWidth="1"/>
    <col min="13749" max="13750" width="9.1796875" style="3" customWidth="1"/>
    <col min="13751" max="13752" width="8.90625" style="3"/>
    <col min="13753" max="13753" width="10.453125" style="3" customWidth="1"/>
    <col min="13754" max="13973" width="8.90625" style="3"/>
    <col min="13974" max="13974" width="16.81640625" style="3" customWidth="1"/>
    <col min="13975" max="13998" width="9.1796875" style="3" customWidth="1"/>
    <col min="13999" max="13999" width="9.81640625" style="3" customWidth="1"/>
    <col min="14000" max="14000" width="10.1796875" style="3" customWidth="1"/>
    <col min="14001" max="14001" width="10.81640625" style="3" customWidth="1"/>
    <col min="14002" max="14002" width="10" style="3" customWidth="1"/>
    <col min="14003" max="14003" width="10.1796875" style="3" customWidth="1"/>
    <col min="14004" max="14004" width="12" style="3" customWidth="1"/>
    <col min="14005" max="14006" width="9.1796875" style="3" customWidth="1"/>
    <col min="14007" max="14008" width="8.90625" style="3"/>
    <col min="14009" max="14009" width="10.453125" style="3" customWidth="1"/>
    <col min="14010" max="14229" width="8.90625" style="3"/>
    <col min="14230" max="14230" width="16.81640625" style="3" customWidth="1"/>
    <col min="14231" max="14254" width="9.1796875" style="3" customWidth="1"/>
    <col min="14255" max="14255" width="9.81640625" style="3" customWidth="1"/>
    <col min="14256" max="14256" width="10.1796875" style="3" customWidth="1"/>
    <col min="14257" max="14257" width="10.81640625" style="3" customWidth="1"/>
    <col min="14258" max="14258" width="10" style="3" customWidth="1"/>
    <col min="14259" max="14259" width="10.1796875" style="3" customWidth="1"/>
    <col min="14260" max="14260" width="12" style="3" customWidth="1"/>
    <col min="14261" max="14262" width="9.1796875" style="3" customWidth="1"/>
    <col min="14263" max="14264" width="8.90625" style="3"/>
    <col min="14265" max="14265" width="10.453125" style="3" customWidth="1"/>
    <col min="14266" max="14485" width="8.90625" style="3"/>
    <col min="14486" max="14486" width="16.81640625" style="3" customWidth="1"/>
    <col min="14487" max="14510" width="9.1796875" style="3" customWidth="1"/>
    <col min="14511" max="14511" width="9.81640625" style="3" customWidth="1"/>
    <col min="14512" max="14512" width="10.1796875" style="3" customWidth="1"/>
    <col min="14513" max="14513" width="10.81640625" style="3" customWidth="1"/>
    <col min="14514" max="14514" width="10" style="3" customWidth="1"/>
    <col min="14515" max="14515" width="10.1796875" style="3" customWidth="1"/>
    <col min="14516" max="14516" width="12" style="3" customWidth="1"/>
    <col min="14517" max="14518" width="9.1796875" style="3" customWidth="1"/>
    <col min="14519" max="14520" width="8.90625" style="3"/>
    <col min="14521" max="14521" width="10.453125" style="3" customWidth="1"/>
    <col min="14522" max="14741" width="8.90625" style="3"/>
    <col min="14742" max="14742" width="16.81640625" style="3" customWidth="1"/>
    <col min="14743" max="14766" width="9.1796875" style="3" customWidth="1"/>
    <col min="14767" max="14767" width="9.81640625" style="3" customWidth="1"/>
    <col min="14768" max="14768" width="10.1796875" style="3" customWidth="1"/>
    <col min="14769" max="14769" width="10.81640625" style="3" customWidth="1"/>
    <col min="14770" max="14770" width="10" style="3" customWidth="1"/>
    <col min="14771" max="14771" width="10.1796875" style="3" customWidth="1"/>
    <col min="14772" max="14772" width="12" style="3" customWidth="1"/>
    <col min="14773" max="14774" width="9.1796875" style="3" customWidth="1"/>
    <col min="14775" max="14776" width="8.90625" style="3"/>
    <col min="14777" max="14777" width="10.453125" style="3" customWidth="1"/>
    <col min="14778" max="14997" width="8.90625" style="3"/>
    <col min="14998" max="14998" width="16.81640625" style="3" customWidth="1"/>
    <col min="14999" max="15022" width="9.1796875" style="3" customWidth="1"/>
    <col min="15023" max="15023" width="9.81640625" style="3" customWidth="1"/>
    <col min="15024" max="15024" width="10.1796875" style="3" customWidth="1"/>
    <col min="15025" max="15025" width="10.81640625" style="3" customWidth="1"/>
    <col min="15026" max="15026" width="10" style="3" customWidth="1"/>
    <col min="15027" max="15027" width="10.1796875" style="3" customWidth="1"/>
    <col min="15028" max="15028" width="12" style="3" customWidth="1"/>
    <col min="15029" max="15030" width="9.1796875" style="3" customWidth="1"/>
    <col min="15031" max="15032" width="8.90625" style="3"/>
    <col min="15033" max="15033" width="10.453125" style="3" customWidth="1"/>
    <col min="15034" max="15253" width="8.90625" style="3"/>
    <col min="15254" max="15254" width="16.81640625" style="3" customWidth="1"/>
    <col min="15255" max="15278" width="9.1796875" style="3" customWidth="1"/>
    <col min="15279" max="15279" width="9.81640625" style="3" customWidth="1"/>
    <col min="15280" max="15280" width="10.1796875" style="3" customWidth="1"/>
    <col min="15281" max="15281" width="10.81640625" style="3" customWidth="1"/>
    <col min="15282" max="15282" width="10" style="3" customWidth="1"/>
    <col min="15283" max="15283" width="10.1796875" style="3" customWidth="1"/>
    <col min="15284" max="15284" width="12" style="3" customWidth="1"/>
    <col min="15285" max="15286" width="9.1796875" style="3" customWidth="1"/>
    <col min="15287" max="15288" width="8.90625" style="3"/>
    <col min="15289" max="15289" width="10.453125" style="3" customWidth="1"/>
    <col min="15290" max="15509" width="8.90625" style="3"/>
    <col min="15510" max="15510" width="16.81640625" style="3" customWidth="1"/>
    <col min="15511" max="15534" width="9.1796875" style="3" customWidth="1"/>
    <col min="15535" max="15535" width="9.81640625" style="3" customWidth="1"/>
    <col min="15536" max="15536" width="10.1796875" style="3" customWidth="1"/>
    <col min="15537" max="15537" width="10.81640625" style="3" customWidth="1"/>
    <col min="15538" max="15538" width="10" style="3" customWidth="1"/>
    <col min="15539" max="15539" width="10.1796875" style="3" customWidth="1"/>
    <col min="15540" max="15540" width="12" style="3" customWidth="1"/>
    <col min="15541" max="15542" width="9.1796875" style="3" customWidth="1"/>
    <col min="15543" max="15544" width="8.90625" style="3"/>
    <col min="15545" max="15545" width="10.453125" style="3" customWidth="1"/>
    <col min="15546" max="15765" width="8.90625" style="3"/>
    <col min="15766" max="15766" width="16.81640625" style="3" customWidth="1"/>
    <col min="15767" max="15790" width="9.1796875" style="3" customWidth="1"/>
    <col min="15791" max="15791" width="9.81640625" style="3" customWidth="1"/>
    <col min="15792" max="15792" width="10.1796875" style="3" customWidth="1"/>
    <col min="15793" max="15793" width="10.81640625" style="3" customWidth="1"/>
    <col min="15794" max="15794" width="10" style="3" customWidth="1"/>
    <col min="15795" max="15795" width="10.1796875" style="3" customWidth="1"/>
    <col min="15796" max="15796" width="12" style="3" customWidth="1"/>
    <col min="15797" max="15798" width="9.1796875" style="3" customWidth="1"/>
    <col min="15799" max="15800" width="8.90625" style="3"/>
    <col min="15801" max="15801" width="10.453125" style="3" customWidth="1"/>
    <col min="15802" max="16021" width="8.90625" style="3"/>
    <col min="16022" max="16022" width="16.81640625" style="3" customWidth="1"/>
    <col min="16023" max="16046" width="9.1796875" style="3" customWidth="1"/>
    <col min="16047" max="16047" width="9.81640625" style="3" customWidth="1"/>
    <col min="16048" max="16048" width="10.1796875" style="3" customWidth="1"/>
    <col min="16049" max="16049" width="10.81640625" style="3" customWidth="1"/>
    <col min="16050" max="16050" width="10" style="3" customWidth="1"/>
    <col min="16051" max="16051" width="10.1796875" style="3" customWidth="1"/>
    <col min="16052" max="16052" width="12" style="3" customWidth="1"/>
    <col min="16053" max="16054" width="9.1796875" style="3" customWidth="1"/>
    <col min="16055" max="16056" width="8.90625" style="3"/>
    <col min="16057" max="16057" width="10.453125" style="3" customWidth="1"/>
    <col min="16058" max="16333" width="8.90625" style="3"/>
    <col min="16334" max="16384" width="9.1796875" style="3" customWidth="1"/>
  </cols>
  <sheetData>
    <row r="1" spans="1:23" s="80" customFormat="1" ht="18.5">
      <c r="A1" s="294" t="s">
        <v>199</v>
      </c>
      <c r="B1" s="220" t="s">
        <v>122</v>
      </c>
      <c r="C1" s="220"/>
      <c r="D1" s="220"/>
      <c r="E1" s="220"/>
      <c r="F1" s="286"/>
      <c r="G1" s="286"/>
      <c r="H1" s="286"/>
      <c r="I1" s="286"/>
      <c r="J1" s="286"/>
      <c r="K1" s="286"/>
      <c r="L1" s="79"/>
    </row>
    <row r="2" spans="1:23" s="80" customFormat="1" ht="18.5">
      <c r="A2" s="294"/>
      <c r="B2" s="220" t="s">
        <v>72</v>
      </c>
      <c r="C2" s="220"/>
      <c r="D2" s="220"/>
      <c r="E2" s="220"/>
      <c r="F2" s="286"/>
      <c r="G2" s="286"/>
      <c r="H2" s="286"/>
      <c r="I2" s="286"/>
      <c r="J2" s="286"/>
      <c r="K2" s="286"/>
      <c r="L2" s="177"/>
    </row>
    <row r="3" spans="1:23" s="82" customFormat="1" ht="15.5">
      <c r="A3" s="81" t="s">
        <v>112</v>
      </c>
      <c r="B3" s="290" t="s">
        <v>93</v>
      </c>
      <c r="C3" s="290"/>
      <c r="D3" s="290"/>
      <c r="E3" s="290"/>
      <c r="F3" s="291"/>
      <c r="G3" s="290" t="s">
        <v>94</v>
      </c>
      <c r="H3" s="295"/>
      <c r="I3" s="295"/>
      <c r="J3" s="295"/>
      <c r="K3" s="295"/>
      <c r="L3" s="289"/>
      <c r="M3" s="289"/>
      <c r="N3" s="289"/>
      <c r="O3" s="289"/>
      <c r="P3" s="289"/>
      <c r="Q3" s="289"/>
    </row>
    <row r="4" spans="1:23" s="82" customFormat="1" ht="15.5">
      <c r="A4" s="83"/>
      <c r="B4" s="182"/>
      <c r="C4" s="182"/>
      <c r="D4" s="182"/>
      <c r="E4" s="182"/>
      <c r="G4" s="292">
        <v>2018</v>
      </c>
      <c r="H4" s="293"/>
      <c r="I4" s="293"/>
      <c r="J4" s="293"/>
      <c r="K4" s="290">
        <v>2019</v>
      </c>
      <c r="L4" s="289"/>
      <c r="M4" s="289"/>
      <c r="N4" s="289"/>
      <c r="O4" s="290">
        <v>2020</v>
      </c>
      <c r="P4" s="290"/>
      <c r="Q4" s="290"/>
      <c r="R4" s="290"/>
      <c r="S4" s="290">
        <v>2021</v>
      </c>
      <c r="T4" s="290"/>
      <c r="U4" s="290"/>
      <c r="V4" s="290"/>
      <c r="W4" s="82">
        <v>2022</v>
      </c>
    </row>
    <row r="5" spans="1:23" s="82" customFormat="1" ht="15.5">
      <c r="A5" s="84"/>
      <c r="B5" s="85" t="s">
        <v>113</v>
      </c>
      <c r="C5" s="85" t="s">
        <v>132</v>
      </c>
      <c r="D5" s="85" t="s">
        <v>222</v>
      </c>
      <c r="E5" s="85" t="s">
        <v>223</v>
      </c>
      <c r="F5" s="85" t="s">
        <v>221</v>
      </c>
      <c r="G5" s="86" t="s">
        <v>99</v>
      </c>
      <c r="H5" s="86" t="s">
        <v>100</v>
      </c>
      <c r="I5" s="86" t="s">
        <v>101</v>
      </c>
      <c r="J5" s="86" t="s">
        <v>102</v>
      </c>
      <c r="K5" s="86" t="s">
        <v>99</v>
      </c>
      <c r="L5" s="86" t="s">
        <v>100</v>
      </c>
      <c r="M5" s="86" t="s">
        <v>101</v>
      </c>
      <c r="N5" s="86" t="s">
        <v>102</v>
      </c>
      <c r="O5" s="86" t="s">
        <v>99</v>
      </c>
      <c r="P5" s="86" t="s">
        <v>100</v>
      </c>
      <c r="Q5" s="86" t="s">
        <v>101</v>
      </c>
      <c r="R5" s="86" t="s">
        <v>102</v>
      </c>
      <c r="S5" s="86" t="s">
        <v>99</v>
      </c>
      <c r="T5" s="86" t="s">
        <v>100</v>
      </c>
      <c r="U5" s="86" t="s">
        <v>101</v>
      </c>
      <c r="V5" s="86" t="s">
        <v>102</v>
      </c>
      <c r="W5" s="86" t="s">
        <v>99</v>
      </c>
    </row>
    <row r="6" spans="1:23" s="88" customFormat="1" ht="14.5">
      <c r="A6" s="178" t="s">
        <v>114</v>
      </c>
      <c r="B6" s="27">
        <f>SUM(G6:J6)</f>
        <v>293586</v>
      </c>
      <c r="C6" s="27">
        <f>SUM(K6:N6)</f>
        <v>544297</v>
      </c>
      <c r="D6" s="27">
        <f>SUM(O6:R6)</f>
        <v>0</v>
      </c>
      <c r="E6" s="27">
        <f>SUM(S6:V6)</f>
        <v>146290</v>
      </c>
      <c r="F6" s="90">
        <f>W6</f>
        <v>0</v>
      </c>
      <c r="G6" s="27">
        <v>13939</v>
      </c>
      <c r="H6" s="66">
        <v>275445</v>
      </c>
      <c r="I6" s="27">
        <v>0</v>
      </c>
      <c r="J6" s="66">
        <v>4202</v>
      </c>
      <c r="K6" s="4">
        <v>544297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195">
        <v>0</v>
      </c>
      <c r="T6" s="195">
        <v>0</v>
      </c>
      <c r="U6" s="195">
        <v>146290</v>
      </c>
      <c r="V6" s="195">
        <v>0</v>
      </c>
      <c r="W6" s="195">
        <v>0</v>
      </c>
    </row>
    <row r="7" spans="1:23" s="88" customFormat="1" ht="14.5">
      <c r="A7" s="178" t="s">
        <v>115</v>
      </c>
      <c r="B7" s="27">
        <f t="shared" ref="B7:B26" si="0">SUM(G7:J7)</f>
        <v>44717</v>
      </c>
      <c r="C7" s="27">
        <f t="shared" ref="C7:C24" si="1">SUM(K7:N7)</f>
        <v>0</v>
      </c>
      <c r="D7" s="27">
        <f t="shared" ref="D7:D26" si="2">SUM(O7:R7)</f>
        <v>0</v>
      </c>
      <c r="E7" s="27">
        <f t="shared" ref="E7:E26" si="3">SUM(S7:V7)</f>
        <v>0</v>
      </c>
      <c r="F7" s="90">
        <f t="shared" ref="F7:F26" si="4">W7</f>
        <v>0</v>
      </c>
      <c r="G7" s="27">
        <v>44717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195">
        <v>0</v>
      </c>
    </row>
    <row r="8" spans="1:23" s="88" customFormat="1" ht="14.5">
      <c r="A8" s="89" t="s">
        <v>104</v>
      </c>
      <c r="B8" s="27">
        <f t="shared" si="0"/>
        <v>75097</v>
      </c>
      <c r="C8" s="27">
        <f t="shared" si="1"/>
        <v>95998</v>
      </c>
      <c r="D8" s="27">
        <f t="shared" si="2"/>
        <v>0</v>
      </c>
      <c r="E8" s="27">
        <f t="shared" si="3"/>
        <v>186476</v>
      </c>
      <c r="F8" s="90">
        <f t="shared" si="4"/>
        <v>0</v>
      </c>
      <c r="G8" s="27">
        <v>19200</v>
      </c>
      <c r="H8" s="66">
        <v>14400</v>
      </c>
      <c r="I8" s="27">
        <v>0</v>
      </c>
      <c r="J8" s="66">
        <v>41497</v>
      </c>
      <c r="K8" s="27">
        <v>0</v>
      </c>
      <c r="L8" s="27">
        <v>0</v>
      </c>
      <c r="M8" s="183">
        <v>0</v>
      </c>
      <c r="N8" s="95">
        <v>95998</v>
      </c>
      <c r="O8" s="183">
        <v>0</v>
      </c>
      <c r="P8" s="4">
        <v>0</v>
      </c>
      <c r="Q8" s="4">
        <v>0</v>
      </c>
      <c r="R8" s="4">
        <v>0</v>
      </c>
      <c r="S8" s="195">
        <v>35140</v>
      </c>
      <c r="T8" s="196">
        <v>108196</v>
      </c>
      <c r="U8" s="195">
        <v>0</v>
      </c>
      <c r="V8" s="195">
        <v>43140</v>
      </c>
      <c r="W8" s="195">
        <v>0</v>
      </c>
    </row>
    <row r="9" spans="1:23" s="88" customFormat="1" ht="14.5">
      <c r="A9" s="89" t="s">
        <v>135</v>
      </c>
      <c r="B9" s="27">
        <f>SUM(G9:J9)</f>
        <v>6901850</v>
      </c>
      <c r="C9" s="27">
        <f t="shared" si="1"/>
        <v>2621314</v>
      </c>
      <c r="D9" s="27">
        <f t="shared" si="2"/>
        <v>7387310</v>
      </c>
      <c r="E9" s="27">
        <f t="shared" si="3"/>
        <v>2148831</v>
      </c>
      <c r="F9" s="90">
        <f t="shared" si="4"/>
        <v>137038</v>
      </c>
      <c r="G9" s="27">
        <v>425189</v>
      </c>
      <c r="H9" s="66">
        <v>754257</v>
      </c>
      <c r="I9" s="66">
        <v>3986065</v>
      </c>
      <c r="J9" s="66">
        <v>1736339</v>
      </c>
      <c r="K9" s="4">
        <v>37392</v>
      </c>
      <c r="L9" s="4">
        <v>1048921</v>
      </c>
      <c r="M9" s="4">
        <v>225085</v>
      </c>
      <c r="N9" s="4">
        <v>1309916</v>
      </c>
      <c r="O9" s="45">
        <v>547972</v>
      </c>
      <c r="P9" s="4">
        <v>5175278</v>
      </c>
      <c r="Q9" s="195">
        <v>372617</v>
      </c>
      <c r="R9" s="195">
        <v>1291443</v>
      </c>
      <c r="S9" s="195">
        <v>1197801</v>
      </c>
      <c r="T9" s="196">
        <v>188182</v>
      </c>
      <c r="U9" s="195">
        <v>412950</v>
      </c>
      <c r="V9" s="195">
        <v>349898</v>
      </c>
      <c r="W9" s="195">
        <v>137038</v>
      </c>
    </row>
    <row r="10" spans="1:23" s="88" customFormat="1" ht="14.5">
      <c r="A10" s="178" t="s">
        <v>136</v>
      </c>
      <c r="B10" s="27">
        <f>SUM(G10:J10)</f>
        <v>183130</v>
      </c>
      <c r="C10" s="27">
        <f t="shared" si="1"/>
        <v>1011431</v>
      </c>
      <c r="D10" s="27">
        <f t="shared" si="2"/>
        <v>1772380</v>
      </c>
      <c r="E10" s="27">
        <f t="shared" si="3"/>
        <v>1915571</v>
      </c>
      <c r="F10" s="90">
        <f t="shared" si="4"/>
        <v>556267</v>
      </c>
      <c r="G10" s="27">
        <v>0</v>
      </c>
      <c r="H10" s="66">
        <v>183130</v>
      </c>
      <c r="I10" s="27">
        <v>0</v>
      </c>
      <c r="J10" s="27">
        <v>0</v>
      </c>
      <c r="K10" s="95">
        <v>337424</v>
      </c>
      <c r="L10" s="95">
        <v>0</v>
      </c>
      <c r="M10" s="95">
        <v>124843</v>
      </c>
      <c r="N10" s="95">
        <v>549164</v>
      </c>
      <c r="O10" s="65">
        <v>454362</v>
      </c>
      <c r="P10" s="4">
        <v>599631</v>
      </c>
      <c r="Q10" s="195">
        <v>374067</v>
      </c>
      <c r="R10" s="195">
        <v>344320</v>
      </c>
      <c r="S10" s="195">
        <v>391368</v>
      </c>
      <c r="T10" s="196">
        <v>556810</v>
      </c>
      <c r="U10" s="195">
        <v>476354</v>
      </c>
      <c r="V10" s="195">
        <v>491039</v>
      </c>
      <c r="W10" s="195">
        <v>556267</v>
      </c>
    </row>
    <row r="11" spans="1:23" s="88" customFormat="1" ht="14.5">
      <c r="A11" s="178" t="s">
        <v>116</v>
      </c>
      <c r="B11" s="27">
        <f t="shared" si="0"/>
        <v>11946480</v>
      </c>
      <c r="C11" s="27">
        <f t="shared" si="1"/>
        <v>14427497</v>
      </c>
      <c r="D11" s="27">
        <f t="shared" si="2"/>
        <v>14434820</v>
      </c>
      <c r="E11" s="27">
        <f t="shared" si="3"/>
        <v>21835916</v>
      </c>
      <c r="F11" s="90">
        <f t="shared" si="4"/>
        <v>5718197</v>
      </c>
      <c r="G11" s="27">
        <v>2435668</v>
      </c>
      <c r="H11" s="66">
        <v>3494573</v>
      </c>
      <c r="I11" s="66">
        <v>2124687</v>
      </c>
      <c r="J11" s="66">
        <v>3891552</v>
      </c>
      <c r="K11" s="4">
        <v>2552087</v>
      </c>
      <c r="L11" s="4">
        <v>3740728</v>
      </c>
      <c r="M11" s="4">
        <v>3955773</v>
      </c>
      <c r="N11" s="4">
        <v>4178909</v>
      </c>
      <c r="O11" s="45">
        <v>3696393</v>
      </c>
      <c r="P11" s="4">
        <v>2908484</v>
      </c>
      <c r="Q11" s="195">
        <v>4596619</v>
      </c>
      <c r="R11" s="195">
        <v>3233324</v>
      </c>
      <c r="S11" s="195">
        <v>2230359</v>
      </c>
      <c r="T11" s="196">
        <v>7831282</v>
      </c>
      <c r="U11" s="195">
        <v>7545319</v>
      </c>
      <c r="V11" s="195">
        <v>4228956</v>
      </c>
      <c r="W11" s="195">
        <v>5718197</v>
      </c>
    </row>
    <row r="12" spans="1:23" s="88" customFormat="1" ht="14.5">
      <c r="A12" s="178" t="s">
        <v>105</v>
      </c>
      <c r="B12" s="27">
        <f t="shared" si="0"/>
        <v>3248</v>
      </c>
      <c r="C12" s="27">
        <f t="shared" si="1"/>
        <v>0</v>
      </c>
      <c r="D12" s="27">
        <f t="shared" si="2"/>
        <v>10527</v>
      </c>
      <c r="E12" s="27">
        <f t="shared" si="3"/>
        <v>0</v>
      </c>
      <c r="F12" s="90">
        <f t="shared" si="4"/>
        <v>0</v>
      </c>
      <c r="G12" s="27">
        <v>0</v>
      </c>
      <c r="H12" s="66">
        <v>3248</v>
      </c>
      <c r="I12" s="27">
        <v>0</v>
      </c>
      <c r="J12" s="27">
        <v>0</v>
      </c>
      <c r="K12" s="183">
        <v>0</v>
      </c>
      <c r="L12" s="183">
        <v>0</v>
      </c>
      <c r="M12" s="183">
        <v>0</v>
      </c>
      <c r="N12" s="183">
        <v>0</v>
      </c>
      <c r="O12" s="65">
        <v>10527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s="88" customFormat="1" ht="14.5">
      <c r="A13" s="178" t="s">
        <v>133</v>
      </c>
      <c r="B13" s="27">
        <v>0</v>
      </c>
      <c r="C13" s="27">
        <f t="shared" si="1"/>
        <v>25247</v>
      </c>
      <c r="D13" s="27">
        <f t="shared" si="2"/>
        <v>11024</v>
      </c>
      <c r="E13" s="27">
        <f t="shared" si="3"/>
        <v>0</v>
      </c>
      <c r="F13" s="90">
        <f t="shared" si="4"/>
        <v>0</v>
      </c>
      <c r="G13" s="27">
        <v>0</v>
      </c>
      <c r="H13" s="27">
        <v>0</v>
      </c>
      <c r="I13" s="27">
        <v>0</v>
      </c>
      <c r="J13" s="27">
        <v>0</v>
      </c>
      <c r="K13" s="95">
        <v>0</v>
      </c>
      <c r="L13" s="95">
        <v>0</v>
      </c>
      <c r="M13" s="95">
        <v>25247</v>
      </c>
      <c r="N13" s="95">
        <v>0</v>
      </c>
      <c r="O13" s="65">
        <v>11024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</row>
    <row r="14" spans="1:23" s="88" customFormat="1" ht="14.5">
      <c r="A14" s="178" t="s">
        <v>107</v>
      </c>
      <c r="B14" s="27">
        <f t="shared" si="0"/>
        <v>7153868</v>
      </c>
      <c r="C14" s="27">
        <f t="shared" si="1"/>
        <v>5700301</v>
      </c>
      <c r="D14" s="27">
        <f t="shared" si="2"/>
        <v>3572055</v>
      </c>
      <c r="E14" s="27">
        <f t="shared" si="3"/>
        <v>2250798</v>
      </c>
      <c r="F14" s="90">
        <f t="shared" si="4"/>
        <v>845744</v>
      </c>
      <c r="G14" s="27">
        <v>2135473</v>
      </c>
      <c r="H14" s="66">
        <v>2133584</v>
      </c>
      <c r="I14" s="66">
        <v>1816815</v>
      </c>
      <c r="J14" s="66">
        <v>1067996</v>
      </c>
      <c r="K14" s="95">
        <v>1485590</v>
      </c>
      <c r="L14" s="95">
        <v>1616582</v>
      </c>
      <c r="M14" s="95">
        <v>1174636</v>
      </c>
      <c r="N14" s="95">
        <v>1423493</v>
      </c>
      <c r="O14" s="65">
        <v>1333700</v>
      </c>
      <c r="P14" s="4">
        <v>281902</v>
      </c>
      <c r="Q14" s="195">
        <v>555099</v>
      </c>
      <c r="R14" s="195">
        <v>1401354</v>
      </c>
      <c r="S14" s="195">
        <v>1539381</v>
      </c>
      <c r="T14" s="196">
        <v>222132</v>
      </c>
      <c r="U14" s="171">
        <v>0</v>
      </c>
      <c r="V14" s="195">
        <v>489285</v>
      </c>
      <c r="W14" s="195">
        <v>845744</v>
      </c>
    </row>
    <row r="15" spans="1:23" s="88" customFormat="1" ht="14.5">
      <c r="A15" s="178" t="s">
        <v>117</v>
      </c>
      <c r="B15" s="27">
        <f t="shared" si="0"/>
        <v>1519148</v>
      </c>
      <c r="C15" s="27">
        <f t="shared" si="1"/>
        <v>1174965</v>
      </c>
      <c r="D15" s="27">
        <f t="shared" si="2"/>
        <v>558642</v>
      </c>
      <c r="E15" s="27">
        <f t="shared" si="3"/>
        <v>5943547</v>
      </c>
      <c r="F15" s="90">
        <f t="shared" si="4"/>
        <v>675393</v>
      </c>
      <c r="G15" s="27">
        <v>364223</v>
      </c>
      <c r="H15" s="66">
        <v>427134</v>
      </c>
      <c r="I15" s="66">
        <v>418388</v>
      </c>
      <c r="J15" s="66">
        <v>309403</v>
      </c>
      <c r="K15" s="95">
        <v>166609</v>
      </c>
      <c r="L15" s="95">
        <v>202069</v>
      </c>
      <c r="M15" s="95">
        <v>195795</v>
      </c>
      <c r="N15" s="95">
        <v>610492</v>
      </c>
      <c r="O15" s="65">
        <v>285940</v>
      </c>
      <c r="P15" s="4">
        <v>92276</v>
      </c>
      <c r="Q15" s="195">
        <v>138718</v>
      </c>
      <c r="R15" s="195">
        <v>41708</v>
      </c>
      <c r="S15" s="195">
        <v>181118</v>
      </c>
      <c r="T15" s="196">
        <v>1310648</v>
      </c>
      <c r="U15" s="195">
        <v>2165740</v>
      </c>
      <c r="V15" s="195">
        <v>2286041</v>
      </c>
      <c r="W15" s="195">
        <v>675393</v>
      </c>
    </row>
    <row r="16" spans="1:23" s="88" customFormat="1" ht="14.5">
      <c r="A16" s="178" t="s">
        <v>118</v>
      </c>
      <c r="B16" s="27">
        <f t="shared" si="0"/>
        <v>35437</v>
      </c>
      <c r="C16" s="27">
        <f t="shared" si="1"/>
        <v>0</v>
      </c>
      <c r="D16" s="27">
        <f t="shared" si="2"/>
        <v>0</v>
      </c>
      <c r="E16" s="27">
        <f t="shared" si="3"/>
        <v>25359</v>
      </c>
      <c r="F16" s="90">
        <f t="shared" si="4"/>
        <v>26675</v>
      </c>
      <c r="G16" s="27">
        <v>0</v>
      </c>
      <c r="H16" s="27">
        <v>0</v>
      </c>
      <c r="I16" s="27">
        <v>0</v>
      </c>
      <c r="J16" s="66">
        <v>35437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4">
        <v>0</v>
      </c>
      <c r="Q16" s="4">
        <v>0</v>
      </c>
      <c r="R16" s="4">
        <v>0</v>
      </c>
      <c r="S16" s="195">
        <v>0</v>
      </c>
      <c r="T16" s="195">
        <v>0</v>
      </c>
      <c r="U16" s="195">
        <v>0</v>
      </c>
      <c r="V16" s="195">
        <v>25359</v>
      </c>
      <c r="W16" s="195">
        <v>26675</v>
      </c>
    </row>
    <row r="17" spans="1:23" s="88" customFormat="1" ht="14.5">
      <c r="A17" s="178" t="s">
        <v>119</v>
      </c>
      <c r="B17" s="27">
        <f t="shared" si="0"/>
        <v>3064905</v>
      </c>
      <c r="C17" s="27">
        <f t="shared" si="1"/>
        <v>2800993</v>
      </c>
      <c r="D17" s="27">
        <f t="shared" si="2"/>
        <v>3482893</v>
      </c>
      <c r="E17" s="27">
        <f t="shared" si="3"/>
        <v>4538625</v>
      </c>
      <c r="F17" s="90">
        <f t="shared" si="4"/>
        <v>1032819</v>
      </c>
      <c r="G17" s="27">
        <v>535185</v>
      </c>
      <c r="H17" s="66">
        <v>891253</v>
      </c>
      <c r="I17" s="66">
        <v>1075339</v>
      </c>
      <c r="J17" s="66">
        <v>563128</v>
      </c>
      <c r="K17" s="4">
        <v>650712</v>
      </c>
      <c r="L17" s="4">
        <v>502831</v>
      </c>
      <c r="M17" s="4">
        <v>1116013</v>
      </c>
      <c r="N17" s="4">
        <v>531437</v>
      </c>
      <c r="O17" s="45">
        <v>491112</v>
      </c>
      <c r="P17" s="4">
        <v>853387</v>
      </c>
      <c r="Q17" s="195">
        <v>1309293</v>
      </c>
      <c r="R17" s="195">
        <v>829101</v>
      </c>
      <c r="S17" s="195">
        <v>1323499</v>
      </c>
      <c r="T17" s="196">
        <v>1026968</v>
      </c>
      <c r="U17" s="195">
        <v>1328702</v>
      </c>
      <c r="V17" s="195">
        <v>859456</v>
      </c>
      <c r="W17" s="195">
        <v>1032819</v>
      </c>
    </row>
    <row r="18" spans="1:23" s="88" customFormat="1" ht="14.5">
      <c r="A18" s="178" t="s">
        <v>134</v>
      </c>
      <c r="B18" s="27">
        <v>0</v>
      </c>
      <c r="C18" s="27">
        <f t="shared" si="1"/>
        <v>18251</v>
      </c>
      <c r="D18" s="27">
        <f t="shared" si="2"/>
        <v>33900</v>
      </c>
      <c r="E18" s="27">
        <f t="shared" si="3"/>
        <v>0</v>
      </c>
      <c r="F18" s="90">
        <f t="shared" si="4"/>
        <v>0</v>
      </c>
      <c r="G18" s="27">
        <v>0</v>
      </c>
      <c r="H18" s="27">
        <v>0</v>
      </c>
      <c r="I18" s="27">
        <v>0</v>
      </c>
      <c r="J18" s="27">
        <v>0</v>
      </c>
      <c r="K18" s="95">
        <v>0</v>
      </c>
      <c r="L18" s="95">
        <v>0</v>
      </c>
      <c r="M18" s="95">
        <v>0</v>
      </c>
      <c r="N18" s="95">
        <v>18251</v>
      </c>
      <c r="O18" s="183">
        <v>0</v>
      </c>
      <c r="P18" s="4">
        <v>0</v>
      </c>
      <c r="Q18" s="195">
        <v>33900</v>
      </c>
      <c r="R18" s="203">
        <v>0</v>
      </c>
      <c r="S18" s="203">
        <v>0</v>
      </c>
      <c r="T18" s="203">
        <v>0</v>
      </c>
      <c r="U18" s="203">
        <v>0</v>
      </c>
      <c r="V18" s="203">
        <v>0</v>
      </c>
      <c r="W18" s="203">
        <v>0</v>
      </c>
    </row>
    <row r="19" spans="1:23" s="88" customFormat="1" ht="14.5">
      <c r="A19" s="178" t="s">
        <v>120</v>
      </c>
      <c r="B19" s="27">
        <f t="shared" si="0"/>
        <v>49756</v>
      </c>
      <c r="C19" s="27">
        <f t="shared" si="1"/>
        <v>3389</v>
      </c>
      <c r="D19" s="27">
        <f t="shared" si="2"/>
        <v>271863</v>
      </c>
      <c r="E19" s="27">
        <f t="shared" si="3"/>
        <v>3012</v>
      </c>
      <c r="F19" s="90">
        <f t="shared" si="4"/>
        <v>0</v>
      </c>
      <c r="G19" s="27">
        <v>0</v>
      </c>
      <c r="H19" s="27">
        <v>0</v>
      </c>
      <c r="I19" s="27">
        <v>0</v>
      </c>
      <c r="J19" s="66">
        <v>49756</v>
      </c>
      <c r="K19" s="4">
        <v>0</v>
      </c>
      <c r="L19" s="4">
        <v>0</v>
      </c>
      <c r="M19" s="4">
        <v>0</v>
      </c>
      <c r="N19" s="4">
        <v>3389</v>
      </c>
      <c r="O19" s="45">
        <v>239233</v>
      </c>
      <c r="P19" s="4">
        <v>0</v>
      </c>
      <c r="Q19" s="203">
        <v>0</v>
      </c>
      <c r="R19" s="195">
        <v>32630</v>
      </c>
      <c r="S19" s="195">
        <v>0</v>
      </c>
      <c r="T19" s="195">
        <v>0</v>
      </c>
      <c r="U19" s="195">
        <v>0</v>
      </c>
      <c r="V19" s="195">
        <v>3012</v>
      </c>
      <c r="W19" s="203">
        <v>0</v>
      </c>
    </row>
    <row r="20" spans="1:23" s="88" customFormat="1" ht="14.5">
      <c r="A20" s="89" t="s">
        <v>110</v>
      </c>
      <c r="B20" s="27">
        <f t="shared" si="0"/>
        <v>2207379</v>
      </c>
      <c r="C20" s="27">
        <f t="shared" si="1"/>
        <v>2591567</v>
      </c>
      <c r="D20" s="27">
        <f t="shared" si="2"/>
        <v>3827923</v>
      </c>
      <c r="E20" s="27">
        <f t="shared" si="3"/>
        <v>3769278</v>
      </c>
      <c r="F20" s="90">
        <f t="shared" si="4"/>
        <v>1038352</v>
      </c>
      <c r="G20" s="27">
        <v>552285</v>
      </c>
      <c r="H20" s="66">
        <v>790519</v>
      </c>
      <c r="I20" s="66">
        <v>462240</v>
      </c>
      <c r="J20" s="66">
        <v>402335</v>
      </c>
      <c r="K20" s="4">
        <v>404235</v>
      </c>
      <c r="L20" s="4">
        <v>598183</v>
      </c>
      <c r="M20" s="4">
        <v>719366</v>
      </c>
      <c r="N20" s="4">
        <v>869783</v>
      </c>
      <c r="O20" s="45">
        <v>1047322</v>
      </c>
      <c r="P20" s="4">
        <v>931952</v>
      </c>
      <c r="Q20" s="195">
        <v>848144</v>
      </c>
      <c r="R20" s="195">
        <v>1000505</v>
      </c>
      <c r="S20" s="195">
        <v>747462</v>
      </c>
      <c r="T20" s="196">
        <v>855187</v>
      </c>
      <c r="U20" s="195">
        <v>830519</v>
      </c>
      <c r="V20" s="195">
        <v>1336110</v>
      </c>
      <c r="W20" s="195">
        <v>1038352</v>
      </c>
    </row>
    <row r="21" spans="1:23" s="88" customFormat="1" ht="14.5">
      <c r="A21" s="178" t="s">
        <v>109</v>
      </c>
      <c r="B21" s="27">
        <f t="shared" si="0"/>
        <v>185710</v>
      </c>
      <c r="C21" s="27">
        <f t="shared" si="1"/>
        <v>157351</v>
      </c>
      <c r="D21" s="27">
        <f t="shared" si="2"/>
        <v>314359</v>
      </c>
      <c r="E21" s="27">
        <f t="shared" si="3"/>
        <v>734250</v>
      </c>
      <c r="F21" s="90">
        <f t="shared" si="4"/>
        <v>65960</v>
      </c>
      <c r="G21" s="27">
        <v>132193</v>
      </c>
      <c r="H21" s="66">
        <v>53517</v>
      </c>
      <c r="I21" s="27">
        <v>0</v>
      </c>
      <c r="J21" s="27">
        <v>0</v>
      </c>
      <c r="K21" s="95">
        <v>38174</v>
      </c>
      <c r="L21" s="95">
        <v>93941</v>
      </c>
      <c r="M21" s="95">
        <v>0</v>
      </c>
      <c r="N21" s="95">
        <v>25236</v>
      </c>
      <c r="O21" s="183">
        <v>0</v>
      </c>
      <c r="P21" s="4">
        <v>43721</v>
      </c>
      <c r="Q21" s="195">
        <v>86591</v>
      </c>
      <c r="R21" s="195">
        <v>184047</v>
      </c>
      <c r="S21" s="195">
        <v>332547</v>
      </c>
      <c r="T21" s="196">
        <v>45684</v>
      </c>
      <c r="U21" s="195">
        <v>243780</v>
      </c>
      <c r="V21" s="195">
        <v>112239</v>
      </c>
      <c r="W21" s="195">
        <v>65960</v>
      </c>
    </row>
    <row r="22" spans="1:23" s="88" customFormat="1" ht="14.5">
      <c r="A22" s="178" t="s">
        <v>108</v>
      </c>
      <c r="B22" s="27">
        <f t="shared" si="0"/>
        <v>375552</v>
      </c>
      <c r="C22" s="27">
        <f t="shared" si="1"/>
        <v>524486</v>
      </c>
      <c r="D22" s="27">
        <f t="shared" si="2"/>
        <v>113145</v>
      </c>
      <c r="E22" s="27">
        <f t="shared" si="3"/>
        <v>633611</v>
      </c>
      <c r="F22" s="90">
        <f t="shared" si="4"/>
        <v>0</v>
      </c>
      <c r="G22" s="27">
        <v>0</v>
      </c>
      <c r="H22" s="66">
        <v>9826</v>
      </c>
      <c r="I22" s="27">
        <v>0</v>
      </c>
      <c r="J22" s="66">
        <v>365726</v>
      </c>
      <c r="K22" s="95">
        <v>4155</v>
      </c>
      <c r="L22" s="95">
        <v>274502</v>
      </c>
      <c r="M22" s="95">
        <v>0</v>
      </c>
      <c r="N22" s="95">
        <v>245829</v>
      </c>
      <c r="O22" s="183">
        <v>0</v>
      </c>
      <c r="P22" s="4">
        <v>0</v>
      </c>
      <c r="Q22" s="195">
        <v>92145</v>
      </c>
      <c r="R22" s="195">
        <v>21000</v>
      </c>
      <c r="S22" s="195">
        <v>198943</v>
      </c>
      <c r="T22" s="196">
        <v>434668</v>
      </c>
      <c r="U22" s="195">
        <v>0</v>
      </c>
      <c r="V22" s="195">
        <v>0</v>
      </c>
      <c r="W22" s="195">
        <v>0</v>
      </c>
    </row>
    <row r="23" spans="1:23" s="88" customFormat="1" ht="14.5">
      <c r="A23" s="178" t="s">
        <v>106</v>
      </c>
      <c r="B23" s="27">
        <f t="shared" si="0"/>
        <v>158690</v>
      </c>
      <c r="C23" s="27">
        <f t="shared" si="1"/>
        <v>536846</v>
      </c>
      <c r="D23" s="27">
        <f t="shared" si="2"/>
        <v>30488</v>
      </c>
      <c r="E23" s="27">
        <f t="shared" si="3"/>
        <v>8591</v>
      </c>
      <c r="F23" s="90">
        <f t="shared" si="4"/>
        <v>0</v>
      </c>
      <c r="G23" s="27">
        <v>29500</v>
      </c>
      <c r="H23" s="66">
        <v>63570</v>
      </c>
      <c r="I23" s="66">
        <v>28662</v>
      </c>
      <c r="J23" s="66">
        <v>36958</v>
      </c>
      <c r="K23" s="95">
        <v>15521</v>
      </c>
      <c r="L23" s="95">
        <v>122462</v>
      </c>
      <c r="M23" s="95">
        <v>157541</v>
      </c>
      <c r="N23" s="95">
        <v>241322</v>
      </c>
      <c r="O23" s="65">
        <v>13578</v>
      </c>
      <c r="P23" s="4">
        <v>0</v>
      </c>
      <c r="Q23" s="195">
        <v>13910</v>
      </c>
      <c r="R23" s="195">
        <v>3000</v>
      </c>
      <c r="S23" s="195">
        <v>0</v>
      </c>
      <c r="T23" s="195">
        <v>8591</v>
      </c>
      <c r="U23" s="195">
        <v>0</v>
      </c>
      <c r="V23" s="195">
        <v>0</v>
      </c>
      <c r="W23" s="195">
        <v>0</v>
      </c>
    </row>
    <row r="24" spans="1:23" s="88" customFormat="1" ht="14.5">
      <c r="A24" s="178" t="s">
        <v>121</v>
      </c>
      <c r="B24" s="27">
        <f t="shared" si="0"/>
        <v>9057</v>
      </c>
      <c r="C24" s="27">
        <f t="shared" si="1"/>
        <v>0</v>
      </c>
      <c r="D24" s="27">
        <f t="shared" si="2"/>
        <v>3</v>
      </c>
      <c r="E24" s="27">
        <f t="shared" si="3"/>
        <v>8314</v>
      </c>
      <c r="F24" s="90">
        <f t="shared" si="4"/>
        <v>0</v>
      </c>
      <c r="G24" s="27">
        <v>0</v>
      </c>
      <c r="H24" s="66">
        <v>9057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183">
        <v>0</v>
      </c>
      <c r="P24" s="4">
        <v>0</v>
      </c>
      <c r="Q24" s="4">
        <v>1</v>
      </c>
      <c r="R24" s="4">
        <v>2</v>
      </c>
      <c r="S24" s="195">
        <v>8314</v>
      </c>
      <c r="T24" s="196">
        <v>0</v>
      </c>
      <c r="U24" s="195">
        <v>0</v>
      </c>
      <c r="V24" s="195">
        <v>0</v>
      </c>
      <c r="W24" s="195">
        <v>0</v>
      </c>
    </row>
    <row r="25" spans="1:23" s="88" customFormat="1" ht="14.5">
      <c r="A25" s="178" t="s">
        <v>66</v>
      </c>
      <c r="B25" s="27">
        <f>B26-SUM(B6:B24)</f>
        <v>0</v>
      </c>
      <c r="C25" s="27">
        <f>C26-SUM(C6:C24)</f>
        <v>0</v>
      </c>
      <c r="D25" s="27">
        <f t="shared" si="2"/>
        <v>65764</v>
      </c>
      <c r="E25" s="27">
        <f t="shared" si="3"/>
        <v>291280</v>
      </c>
      <c r="F25" s="90">
        <f t="shared" si="4"/>
        <v>0</v>
      </c>
      <c r="G25" s="27">
        <f t="shared" ref="G25:P25" si="5">G26-SUM(G6:G24)</f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>L26-SUM(L6:L24)</f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ref="Q25:W25" si="6">Q26-SUM(Q6:Q24)</f>
        <v>6407</v>
      </c>
      <c r="R25" s="27">
        <f t="shared" si="6"/>
        <v>59357</v>
      </c>
      <c r="S25" s="27">
        <f t="shared" si="6"/>
        <v>169697</v>
      </c>
      <c r="T25" s="27">
        <f t="shared" si="6"/>
        <v>56181</v>
      </c>
      <c r="U25" s="27">
        <f t="shared" si="6"/>
        <v>31106</v>
      </c>
      <c r="V25" s="27">
        <f t="shared" si="6"/>
        <v>34296</v>
      </c>
      <c r="W25" s="27">
        <f t="shared" si="6"/>
        <v>0</v>
      </c>
    </row>
    <row r="26" spans="1:23" ht="14.5">
      <c r="A26" s="91" t="s">
        <v>111</v>
      </c>
      <c r="B26" s="77">
        <f t="shared" si="0"/>
        <v>34207610</v>
      </c>
      <c r="C26" s="77">
        <f>SUM(K26:N26)</f>
        <v>32233933</v>
      </c>
      <c r="D26" s="77">
        <f t="shared" si="2"/>
        <v>35887096</v>
      </c>
      <c r="E26" s="77">
        <f t="shared" si="3"/>
        <v>44439749</v>
      </c>
      <c r="F26" s="90">
        <f t="shared" si="4"/>
        <v>10096445</v>
      </c>
      <c r="G26" s="90">
        <f t="shared" ref="G26:N26" si="7">SUM(G6:G24)</f>
        <v>6687572</v>
      </c>
      <c r="H26" s="90">
        <f t="shared" si="7"/>
        <v>9103513</v>
      </c>
      <c r="I26" s="90">
        <f t="shared" si="7"/>
        <v>9912196</v>
      </c>
      <c r="J26" s="90">
        <f t="shared" si="7"/>
        <v>8504329</v>
      </c>
      <c r="K26" s="90">
        <f t="shared" si="7"/>
        <v>6236196</v>
      </c>
      <c r="L26" s="90">
        <f t="shared" si="7"/>
        <v>8200219</v>
      </c>
      <c r="M26" s="90">
        <f t="shared" si="7"/>
        <v>7694299</v>
      </c>
      <c r="N26" s="90">
        <f t="shared" si="7"/>
        <v>10103219</v>
      </c>
      <c r="O26" s="90">
        <v>8131163</v>
      </c>
      <c r="P26" s="90">
        <v>10886631</v>
      </c>
      <c r="Q26" s="162">
        <v>8427511</v>
      </c>
      <c r="R26" s="162">
        <v>8441791</v>
      </c>
      <c r="S26" s="17">
        <v>8355629</v>
      </c>
      <c r="T26" s="17">
        <v>12644529</v>
      </c>
      <c r="U26" s="17">
        <v>13180760</v>
      </c>
      <c r="V26" s="17">
        <v>10258831</v>
      </c>
      <c r="W26" s="77">
        <v>10096445</v>
      </c>
    </row>
    <row r="27" spans="1:23" ht="14.5">
      <c r="A27" s="72"/>
      <c r="C27" s="93" t="s">
        <v>138</v>
      </c>
      <c r="D27" s="93"/>
      <c r="E27" s="93"/>
      <c r="F27" s="93"/>
      <c r="G27" s="47"/>
      <c r="H27" s="47"/>
      <c r="I27" s="92"/>
      <c r="K27" s="94"/>
      <c r="L27" s="94"/>
      <c r="M27" s="94"/>
      <c r="N27" s="94"/>
      <c r="O27" s="47"/>
      <c r="Q27" s="4"/>
    </row>
    <row r="28" spans="1:23" ht="14.5">
      <c r="A28" s="28" t="s">
        <v>67</v>
      </c>
      <c r="B28" s="67"/>
      <c r="C28" s="67"/>
      <c r="D28" s="67"/>
      <c r="E28" s="67"/>
      <c r="F28" s="67"/>
      <c r="G28" s="67"/>
      <c r="H28" s="67"/>
      <c r="I28" s="67"/>
      <c r="J28" s="4"/>
      <c r="K28" s="90"/>
      <c r="L28" s="90"/>
      <c r="M28" s="90"/>
      <c r="N28" s="90"/>
      <c r="O28" s="4"/>
      <c r="P28" s="4"/>
      <c r="Q28" s="183"/>
      <c r="R28" s="183"/>
      <c r="S28" s="183"/>
      <c r="T28" s="183"/>
      <c r="U28" s="183"/>
    </row>
    <row r="29" spans="1:23" ht="14.5">
      <c r="A29" s="208" t="s">
        <v>84</v>
      </c>
      <c r="B29" s="209"/>
      <c r="C29" s="209"/>
      <c r="D29" s="209"/>
      <c r="E29" s="209"/>
      <c r="F29" s="20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83"/>
      <c r="S29" s="183"/>
      <c r="T29" s="183"/>
      <c r="U29" s="183"/>
    </row>
    <row r="30" spans="1:23" ht="14.5">
      <c r="A30" s="210" t="s">
        <v>219</v>
      </c>
      <c r="B30" s="287"/>
      <c r="C30" s="287"/>
      <c r="D30" s="287"/>
      <c r="E30" s="287"/>
      <c r="F30" s="287"/>
      <c r="G30" s="287"/>
      <c r="H30" s="287"/>
      <c r="I30" s="287"/>
      <c r="J30" s="288"/>
      <c r="K30" s="288"/>
      <c r="L30" s="288"/>
      <c r="M30" s="288"/>
      <c r="N30" s="289"/>
      <c r="O30" s="289"/>
      <c r="P30" s="289"/>
      <c r="Q30" s="289"/>
      <c r="R30" s="289"/>
      <c r="S30" s="289"/>
      <c r="T30" s="289"/>
      <c r="U30" s="289"/>
    </row>
    <row r="31" spans="1:23" ht="14.5">
      <c r="A31" s="8" t="s">
        <v>73</v>
      </c>
      <c r="B31" s="183"/>
      <c r="C31" s="183"/>
      <c r="D31" s="183"/>
      <c r="F31" s="183"/>
      <c r="G31" s="183"/>
      <c r="H31" s="183"/>
      <c r="I31" s="183"/>
      <c r="J31" s="183"/>
      <c r="K31" s="183"/>
      <c r="L31" s="183"/>
      <c r="M31" s="183"/>
      <c r="N31" s="4"/>
      <c r="O31" s="4"/>
      <c r="P31" s="4"/>
      <c r="Q31" s="4"/>
      <c r="R31" s="183"/>
      <c r="S31" s="183"/>
      <c r="T31" s="183"/>
      <c r="U31" s="183"/>
    </row>
  </sheetData>
  <mergeCells count="11">
    <mergeCell ref="B1:K1"/>
    <mergeCell ref="B2:K2"/>
    <mergeCell ref="A29:F29"/>
    <mergeCell ref="A30:U30"/>
    <mergeCell ref="B3:F3"/>
    <mergeCell ref="G4:J4"/>
    <mergeCell ref="A1:A2"/>
    <mergeCell ref="K4:N4"/>
    <mergeCell ref="G3:Q3"/>
    <mergeCell ref="O4:R4"/>
    <mergeCell ref="S4:V4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39AC-2E51-4BC5-BAFD-74541FBEA2F4}">
  <sheetPr>
    <tabColor rgb="FF00B0F0"/>
  </sheetPr>
  <dimension ref="A1:L39"/>
  <sheetViews>
    <sheetView zoomScale="120" zoomScaleNormal="120" workbookViewId="0">
      <pane xSplit="1" ySplit="3" topLeftCell="B7" activePane="bottomRight" state="frozen"/>
      <selection pane="topRight" activeCell="B1" sqref="B1"/>
      <selection pane="bottomLeft" activeCell="A11" sqref="A11"/>
      <selection pane="bottomRight" activeCell="F33" sqref="F33"/>
    </sheetView>
  </sheetViews>
  <sheetFormatPr defaultColWidth="9.08984375" defaultRowHeight="14.5"/>
  <cols>
    <col min="1" max="1" width="23.81640625" style="116" customWidth="1"/>
    <col min="2" max="3" width="12.36328125" style="154" bestFit="1" customWidth="1"/>
    <col min="4" max="5" width="10.1796875" style="154" bestFit="1" customWidth="1"/>
    <col min="6" max="6" width="9.90625" style="116" bestFit="1" customWidth="1"/>
    <col min="7" max="7" width="9.08984375" style="116"/>
    <col min="8" max="8" width="9.90625" style="116" bestFit="1" customWidth="1"/>
    <col min="9" max="10" width="9.08984375" style="116"/>
    <col min="11" max="12" width="9.90625" style="116" bestFit="1" customWidth="1"/>
    <col min="13" max="16384" width="9.08984375" style="116"/>
  </cols>
  <sheetData>
    <row r="1" spans="1:12" ht="15.5">
      <c r="A1" s="294" t="s">
        <v>198</v>
      </c>
      <c r="B1" s="222" t="s">
        <v>215</v>
      </c>
      <c r="C1" s="212"/>
      <c r="D1" s="212"/>
      <c r="E1" s="212"/>
      <c r="F1" s="212"/>
      <c r="G1" s="275"/>
      <c r="H1" s="275"/>
      <c r="I1" s="275"/>
      <c r="J1" s="275"/>
      <c r="K1" s="275"/>
      <c r="L1" s="275"/>
    </row>
    <row r="2" spans="1:12" ht="15.5">
      <c r="A2" s="294"/>
      <c r="B2" s="222" t="s">
        <v>103</v>
      </c>
      <c r="C2" s="212"/>
      <c r="D2" s="212"/>
      <c r="E2" s="212"/>
      <c r="F2" s="212"/>
      <c r="G2" s="275"/>
      <c r="H2" s="275"/>
      <c r="I2" s="275"/>
      <c r="J2" s="275"/>
      <c r="K2" s="275"/>
      <c r="L2" s="275"/>
    </row>
    <row r="3" spans="1:12">
      <c r="C3" s="298" t="s">
        <v>217</v>
      </c>
      <c r="D3" s="298"/>
      <c r="E3" s="299"/>
    </row>
    <row r="4" spans="1:12">
      <c r="B4" s="296" t="s">
        <v>113</v>
      </c>
      <c r="C4" s="297"/>
      <c r="D4" s="297"/>
      <c r="E4" s="300" t="s">
        <v>132</v>
      </c>
      <c r="F4" s="301"/>
    </row>
    <row r="5" spans="1:12" ht="15.5">
      <c r="A5" s="81" t="s">
        <v>112</v>
      </c>
      <c r="B5" s="123" t="s">
        <v>171</v>
      </c>
      <c r="C5" s="123" t="s">
        <v>168</v>
      </c>
      <c r="D5" s="123" t="s">
        <v>142</v>
      </c>
      <c r="E5" s="157" t="s">
        <v>171</v>
      </c>
      <c r="F5" s="123" t="s">
        <v>142</v>
      </c>
    </row>
    <row r="6" spans="1:12">
      <c r="A6" s="87" t="s">
        <v>114</v>
      </c>
      <c r="B6" s="159">
        <v>241260</v>
      </c>
      <c r="C6" s="159">
        <v>49461</v>
      </c>
      <c r="D6" s="159">
        <v>438114</v>
      </c>
      <c r="E6" s="137">
        <v>123859</v>
      </c>
      <c r="F6" s="163">
        <v>252059</v>
      </c>
    </row>
    <row r="7" spans="1:12">
      <c r="A7" s="73" t="s">
        <v>196</v>
      </c>
      <c r="B7" s="159">
        <v>163597</v>
      </c>
      <c r="C7" s="124">
        <v>0</v>
      </c>
      <c r="D7" s="159">
        <v>588223</v>
      </c>
      <c r="E7" s="137">
        <v>263958</v>
      </c>
      <c r="F7" s="154">
        <v>0</v>
      </c>
    </row>
    <row r="8" spans="1:12">
      <c r="A8" s="89" t="s">
        <v>104</v>
      </c>
      <c r="B8" s="159">
        <v>2013826</v>
      </c>
      <c r="C8" s="159">
        <v>1792162</v>
      </c>
      <c r="D8" s="159">
        <v>2344558</v>
      </c>
      <c r="E8" s="164">
        <v>2024886</v>
      </c>
      <c r="F8" s="163">
        <v>2495486</v>
      </c>
    </row>
    <row r="9" spans="1:12">
      <c r="A9" s="89" t="s">
        <v>135</v>
      </c>
      <c r="B9" s="159">
        <v>947500</v>
      </c>
      <c r="C9" s="159">
        <v>799984</v>
      </c>
      <c r="D9" s="159">
        <v>620605</v>
      </c>
      <c r="E9" s="137">
        <v>388086</v>
      </c>
      <c r="F9" s="163">
        <v>707617</v>
      </c>
    </row>
    <row r="10" spans="1:12">
      <c r="A10" s="87" t="s">
        <v>136</v>
      </c>
      <c r="B10" s="159">
        <v>1292543</v>
      </c>
      <c r="C10" s="159">
        <v>369423</v>
      </c>
      <c r="D10" s="159">
        <v>1174139</v>
      </c>
      <c r="E10" s="164">
        <v>1494973</v>
      </c>
      <c r="F10" s="163">
        <v>1149079</v>
      </c>
    </row>
    <row r="11" spans="1:12">
      <c r="A11" s="87" t="s">
        <v>201</v>
      </c>
      <c r="B11" s="159">
        <v>141203</v>
      </c>
      <c r="C11" s="124">
        <v>0</v>
      </c>
      <c r="D11" s="137">
        <v>0</v>
      </c>
      <c r="E11" s="124">
        <v>0</v>
      </c>
      <c r="F11" s="154">
        <v>0</v>
      </c>
    </row>
    <row r="12" spans="1:12">
      <c r="A12" s="146" t="s">
        <v>105</v>
      </c>
      <c r="B12" s="159">
        <v>1495770</v>
      </c>
      <c r="C12" s="159">
        <v>1321353</v>
      </c>
      <c r="D12" s="159">
        <v>3011529</v>
      </c>
      <c r="E12" s="164">
        <v>1480222</v>
      </c>
      <c r="F12" s="163">
        <v>789532</v>
      </c>
    </row>
    <row r="13" spans="1:12">
      <c r="A13" s="87" t="s">
        <v>133</v>
      </c>
      <c r="B13" s="154">
        <v>0</v>
      </c>
      <c r="C13" s="159">
        <v>388106</v>
      </c>
      <c r="D13" s="154">
        <v>0</v>
      </c>
      <c r="E13" s="154">
        <v>0</v>
      </c>
      <c r="F13" s="163">
        <v>117620</v>
      </c>
    </row>
    <row r="14" spans="1:12">
      <c r="A14" s="161" t="s">
        <v>193</v>
      </c>
      <c r="B14" s="159">
        <v>2893568</v>
      </c>
      <c r="C14" s="159">
        <v>3566284</v>
      </c>
      <c r="D14" s="159">
        <v>3372863</v>
      </c>
      <c r="E14" s="164">
        <v>2024886</v>
      </c>
      <c r="F14" s="163">
        <v>2607686</v>
      </c>
    </row>
    <row r="15" spans="1:12">
      <c r="A15" s="87" t="s">
        <v>107</v>
      </c>
      <c r="B15" s="159">
        <v>1827369</v>
      </c>
      <c r="C15" s="159">
        <v>2207058</v>
      </c>
      <c r="D15" s="159">
        <v>1224789</v>
      </c>
      <c r="E15" s="164">
        <v>807772</v>
      </c>
      <c r="F15" s="163">
        <v>1300706</v>
      </c>
    </row>
    <row r="16" spans="1:12">
      <c r="A16" s="87" t="s">
        <v>117</v>
      </c>
      <c r="B16" s="159">
        <v>2123431</v>
      </c>
      <c r="C16" s="159">
        <v>3955949</v>
      </c>
      <c r="D16" s="159">
        <v>1265235</v>
      </c>
      <c r="E16" s="164">
        <v>1115001</v>
      </c>
      <c r="F16" s="163">
        <v>1699013</v>
      </c>
    </row>
    <row r="17" spans="1:8">
      <c r="A17" s="87" t="s">
        <v>118</v>
      </c>
      <c r="B17" s="159">
        <v>89110</v>
      </c>
      <c r="C17" s="159">
        <v>107816</v>
      </c>
      <c r="D17" s="159">
        <v>205419</v>
      </c>
      <c r="E17" s="154">
        <v>0</v>
      </c>
      <c r="F17" s="163">
        <v>101909</v>
      </c>
    </row>
    <row r="18" spans="1:8">
      <c r="A18" s="87" t="s">
        <v>119</v>
      </c>
      <c r="B18" s="154">
        <v>0</v>
      </c>
      <c r="C18" s="154">
        <v>0</v>
      </c>
      <c r="D18" s="154">
        <v>0</v>
      </c>
      <c r="E18" s="137">
        <v>113661</v>
      </c>
      <c r="F18" s="154">
        <v>0</v>
      </c>
    </row>
    <row r="19" spans="1:8">
      <c r="A19" s="87" t="s">
        <v>203</v>
      </c>
      <c r="B19" s="154">
        <v>0</v>
      </c>
      <c r="C19" s="154">
        <v>0</v>
      </c>
      <c r="D19" s="159">
        <v>146207</v>
      </c>
      <c r="E19" s="137">
        <v>0</v>
      </c>
      <c r="F19" s="154">
        <v>0</v>
      </c>
    </row>
    <row r="20" spans="1:8">
      <c r="A20" s="73" t="s">
        <v>197</v>
      </c>
      <c r="B20" s="154">
        <v>0</v>
      </c>
      <c r="C20" s="154">
        <v>0</v>
      </c>
      <c r="D20" s="154">
        <v>0</v>
      </c>
      <c r="E20" s="137">
        <v>149424</v>
      </c>
      <c r="F20" s="154">
        <v>0</v>
      </c>
    </row>
    <row r="21" spans="1:8">
      <c r="A21" s="87" t="s">
        <v>134</v>
      </c>
      <c r="B21" s="159">
        <v>443901</v>
      </c>
      <c r="C21" s="159">
        <v>39460</v>
      </c>
      <c r="D21" s="159">
        <v>309605</v>
      </c>
      <c r="E21" s="164">
        <v>804593</v>
      </c>
      <c r="F21" s="163">
        <v>305400</v>
      </c>
    </row>
    <row r="22" spans="1:8">
      <c r="A22" s="87" t="s">
        <v>120</v>
      </c>
      <c r="B22" s="154">
        <v>0</v>
      </c>
      <c r="C22" s="159">
        <v>149261</v>
      </c>
      <c r="D22" s="159">
        <v>94468</v>
      </c>
      <c r="E22" s="154">
        <v>0</v>
      </c>
      <c r="F22" s="154">
        <v>0</v>
      </c>
    </row>
    <row r="23" spans="1:8">
      <c r="A23" s="87" t="s">
        <v>109</v>
      </c>
      <c r="B23" s="159">
        <v>478529</v>
      </c>
      <c r="C23" s="159">
        <v>453183</v>
      </c>
      <c r="D23" s="159">
        <v>1074935</v>
      </c>
      <c r="E23" s="137">
        <v>504658</v>
      </c>
      <c r="F23" s="163">
        <v>657978</v>
      </c>
    </row>
    <row r="24" spans="1:8">
      <c r="A24" s="87" t="s">
        <v>202</v>
      </c>
      <c r="B24" s="159">
        <v>100280</v>
      </c>
      <c r="C24" s="154">
        <v>0</v>
      </c>
      <c r="D24" s="154">
        <v>0</v>
      </c>
      <c r="E24" s="137">
        <v>0</v>
      </c>
      <c r="F24" s="163">
        <v>94073</v>
      </c>
    </row>
    <row r="25" spans="1:8">
      <c r="A25" s="87" t="s">
        <v>108</v>
      </c>
      <c r="B25" s="159">
        <v>592166</v>
      </c>
      <c r="C25" s="159">
        <v>734541</v>
      </c>
      <c r="D25" s="159">
        <v>654749</v>
      </c>
      <c r="E25" s="137">
        <v>628216</v>
      </c>
      <c r="F25" s="163">
        <v>2025643</v>
      </c>
    </row>
    <row r="26" spans="1:8">
      <c r="A26" s="49" t="s">
        <v>195</v>
      </c>
      <c r="B26" s="159">
        <v>606910</v>
      </c>
      <c r="C26" s="159">
        <v>251855</v>
      </c>
      <c r="D26" s="159">
        <v>504140</v>
      </c>
      <c r="E26" s="137">
        <v>364526</v>
      </c>
      <c r="F26" s="163">
        <v>191594</v>
      </c>
    </row>
    <row r="27" spans="1:8">
      <c r="A27" s="87" t="s">
        <v>106</v>
      </c>
      <c r="B27" s="159">
        <v>2346785</v>
      </c>
      <c r="C27" s="159">
        <v>2979762</v>
      </c>
      <c r="D27" s="159">
        <v>1228214</v>
      </c>
      <c r="E27" s="164">
        <v>1416441</v>
      </c>
      <c r="F27" s="163">
        <v>964605</v>
      </c>
    </row>
    <row r="28" spans="1:8">
      <c r="A28" s="146" t="s">
        <v>194</v>
      </c>
      <c r="B28" s="159">
        <v>727388</v>
      </c>
      <c r="C28" s="159">
        <v>628006</v>
      </c>
      <c r="D28" s="159">
        <v>1136320</v>
      </c>
      <c r="E28" s="164">
        <v>892538</v>
      </c>
      <c r="F28" s="163">
        <v>546340</v>
      </c>
    </row>
    <row r="29" spans="1:8">
      <c r="A29" s="87" t="s">
        <v>200</v>
      </c>
      <c r="B29" s="154">
        <v>0</v>
      </c>
      <c r="C29" s="159">
        <v>132616</v>
      </c>
      <c r="D29" s="154">
        <v>0</v>
      </c>
      <c r="E29" s="137">
        <v>354693</v>
      </c>
      <c r="F29" s="163">
        <v>161915</v>
      </c>
    </row>
    <row r="30" spans="1:8">
      <c r="A30" s="146" t="s">
        <v>192</v>
      </c>
      <c r="B30" s="159">
        <v>24205786</v>
      </c>
      <c r="C30" s="159">
        <v>26633995</v>
      </c>
      <c r="D30" s="159">
        <v>33727700</v>
      </c>
      <c r="E30" s="164">
        <v>18173787</v>
      </c>
      <c r="F30" s="163">
        <v>19003203</v>
      </c>
    </row>
    <row r="31" spans="1:8">
      <c r="A31" s="87" t="s">
        <v>121</v>
      </c>
      <c r="B31" s="159">
        <v>674913</v>
      </c>
      <c r="C31" s="159">
        <v>804530</v>
      </c>
      <c r="D31" s="159">
        <v>477635</v>
      </c>
      <c r="E31" s="137">
        <v>407624</v>
      </c>
      <c r="F31" s="163">
        <v>551271</v>
      </c>
    </row>
    <row r="32" spans="1:8">
      <c r="A32" s="87" t="s">
        <v>66</v>
      </c>
      <c r="B32" s="163">
        <f>B33-SUM(B6:B31)</f>
        <v>509766</v>
      </c>
      <c r="C32" s="163">
        <f t="shared" ref="C32:F32" si="0">C33-SUM(C6:C31)</f>
        <v>320576</v>
      </c>
      <c r="D32" s="163">
        <f t="shared" si="0"/>
        <v>655328</v>
      </c>
      <c r="E32" s="163">
        <f t="shared" si="0"/>
        <v>599035</v>
      </c>
      <c r="F32" s="163">
        <f t="shared" si="0"/>
        <v>642087</v>
      </c>
      <c r="H32" s="115"/>
    </row>
    <row r="33" spans="1:9">
      <c r="A33" s="91" t="s">
        <v>111</v>
      </c>
      <c r="B33" s="189">
        <v>43915601</v>
      </c>
      <c r="C33" s="189">
        <v>47685381</v>
      </c>
      <c r="D33" s="189">
        <v>54254775</v>
      </c>
      <c r="E33" s="189">
        <v>34132839</v>
      </c>
      <c r="F33" s="189">
        <v>36364816</v>
      </c>
      <c r="H33" s="115"/>
    </row>
    <row r="34" spans="1:9">
      <c r="F34" s="154"/>
      <c r="H34" s="160"/>
      <c r="I34" s="160"/>
    </row>
    <row r="35" spans="1:9">
      <c r="H35" s="115"/>
    </row>
    <row r="36" spans="1:9">
      <c r="A36" s="28" t="s">
        <v>67</v>
      </c>
      <c r="B36" s="158"/>
      <c r="C36" s="158"/>
      <c r="D36" s="155"/>
      <c r="E36" s="158"/>
    </row>
    <row r="37" spans="1:9">
      <c r="A37" s="208" t="s">
        <v>84</v>
      </c>
      <c r="B37" s="209"/>
      <c r="C37" s="209"/>
      <c r="D37" s="209"/>
      <c r="E37" s="47"/>
    </row>
    <row r="38" spans="1:9">
      <c r="A38" s="210" t="s">
        <v>218</v>
      </c>
      <c r="B38" s="211"/>
      <c r="C38" s="211"/>
      <c r="D38" s="211"/>
      <c r="E38" s="211"/>
    </row>
    <row r="39" spans="1:9">
      <c r="A39" s="8" t="s">
        <v>73</v>
      </c>
      <c r="B39" s="3"/>
      <c r="C39" s="3"/>
      <c r="D39" s="156"/>
      <c r="E39" s="3"/>
    </row>
  </sheetData>
  <mergeCells count="8">
    <mergeCell ref="A38:E38"/>
    <mergeCell ref="B4:D4"/>
    <mergeCell ref="C3:E3"/>
    <mergeCell ref="A37:D37"/>
    <mergeCell ref="A1:A2"/>
    <mergeCell ref="B1:L1"/>
    <mergeCell ref="B2:L2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EBF1-C1B2-4A29-86CF-E66AAB01115C}">
  <sheetPr>
    <tabColor rgb="FF00B050"/>
  </sheetPr>
  <dimension ref="A1:P33"/>
  <sheetViews>
    <sheetView zoomScale="110" zoomScaleNormal="110" workbookViewId="0">
      <pane ySplit="3" topLeftCell="A19" activePane="bottomLeft" state="frozen"/>
      <selection pane="bottomLeft" activeCell="K30" sqref="K30"/>
    </sheetView>
  </sheetViews>
  <sheetFormatPr defaultRowHeight="13"/>
  <cols>
    <col min="1" max="1" width="8.90625" style="68"/>
    <col min="2" max="2" width="7.08984375" style="60" customWidth="1"/>
    <col min="3" max="3" width="10.81640625" style="53" bestFit="1" customWidth="1"/>
    <col min="4" max="4" width="10.81640625" style="54" bestFit="1" customWidth="1"/>
    <col min="5" max="5" width="11.08984375" style="54" bestFit="1" customWidth="1"/>
    <col min="6" max="6" width="9.81640625" style="54" bestFit="1" customWidth="1"/>
    <col min="7" max="7" width="10.54296875" style="54" bestFit="1" customWidth="1"/>
    <col min="8" max="8" width="9" style="54" bestFit="1" customWidth="1"/>
    <col min="9" max="9" width="10.6328125" style="3" bestFit="1" customWidth="1"/>
    <col min="10" max="10" width="11.54296875" style="68" customWidth="1"/>
    <col min="11" max="12" width="8.90625" style="68"/>
    <col min="13" max="13" width="9.90625" style="68" bestFit="1" customWidth="1"/>
    <col min="14" max="161" width="8.90625" style="68"/>
    <col min="162" max="162" width="16.6328125" style="68" customWidth="1"/>
    <col min="163" max="186" width="9.08984375" style="68" customWidth="1"/>
    <col min="187" max="187" width="9.90625" style="68" customWidth="1"/>
    <col min="188" max="188" width="10.08984375" style="68" customWidth="1"/>
    <col min="189" max="189" width="10.90625" style="68" customWidth="1"/>
    <col min="190" max="190" width="10" style="68" customWidth="1"/>
    <col min="191" max="191" width="10.08984375" style="68" customWidth="1"/>
    <col min="192" max="192" width="12" style="68" customWidth="1"/>
    <col min="193" max="194" width="9.08984375" style="68" customWidth="1"/>
    <col min="195" max="196" width="8.90625" style="68"/>
    <col min="197" max="197" width="10.453125" style="68" customWidth="1"/>
    <col min="198" max="417" width="8.90625" style="68"/>
    <col min="418" max="418" width="16.6328125" style="68" customWidth="1"/>
    <col min="419" max="442" width="9.08984375" style="68" customWidth="1"/>
    <col min="443" max="443" width="9.90625" style="68" customWidth="1"/>
    <col min="444" max="444" width="10.08984375" style="68" customWidth="1"/>
    <col min="445" max="445" width="10.90625" style="68" customWidth="1"/>
    <col min="446" max="446" width="10" style="68" customWidth="1"/>
    <col min="447" max="447" width="10.08984375" style="68" customWidth="1"/>
    <col min="448" max="448" width="12" style="68" customWidth="1"/>
    <col min="449" max="450" width="9.08984375" style="68" customWidth="1"/>
    <col min="451" max="452" width="8.90625" style="68"/>
    <col min="453" max="453" width="10.453125" style="68" customWidth="1"/>
    <col min="454" max="673" width="8.90625" style="68"/>
    <col min="674" max="674" width="16.6328125" style="68" customWidth="1"/>
    <col min="675" max="698" width="9.08984375" style="68" customWidth="1"/>
    <col min="699" max="699" width="9.90625" style="68" customWidth="1"/>
    <col min="700" max="700" width="10.08984375" style="68" customWidth="1"/>
    <col min="701" max="701" width="10.90625" style="68" customWidth="1"/>
    <col min="702" max="702" width="10" style="68" customWidth="1"/>
    <col min="703" max="703" width="10.08984375" style="68" customWidth="1"/>
    <col min="704" max="704" width="12" style="68" customWidth="1"/>
    <col min="705" max="706" width="9.08984375" style="68" customWidth="1"/>
    <col min="707" max="708" width="8.90625" style="68"/>
    <col min="709" max="709" width="10.453125" style="68" customWidth="1"/>
    <col min="710" max="929" width="8.90625" style="68"/>
    <col min="930" max="930" width="16.6328125" style="68" customWidth="1"/>
    <col min="931" max="954" width="9.08984375" style="68" customWidth="1"/>
    <col min="955" max="955" width="9.90625" style="68" customWidth="1"/>
    <col min="956" max="956" width="10.08984375" style="68" customWidth="1"/>
    <col min="957" max="957" width="10.90625" style="68" customWidth="1"/>
    <col min="958" max="958" width="10" style="68" customWidth="1"/>
    <col min="959" max="959" width="10.08984375" style="68" customWidth="1"/>
    <col min="960" max="960" width="12" style="68" customWidth="1"/>
    <col min="961" max="962" width="9.08984375" style="68" customWidth="1"/>
    <col min="963" max="964" width="8.90625" style="68"/>
    <col min="965" max="965" width="10.453125" style="68" customWidth="1"/>
    <col min="966" max="1185" width="8.90625" style="68"/>
    <col min="1186" max="1186" width="16.6328125" style="68" customWidth="1"/>
    <col min="1187" max="1210" width="9.08984375" style="68" customWidth="1"/>
    <col min="1211" max="1211" width="9.90625" style="68" customWidth="1"/>
    <col min="1212" max="1212" width="10.08984375" style="68" customWidth="1"/>
    <col min="1213" max="1213" width="10.90625" style="68" customWidth="1"/>
    <col min="1214" max="1214" width="10" style="68" customWidth="1"/>
    <col min="1215" max="1215" width="10.08984375" style="68" customWidth="1"/>
    <col min="1216" max="1216" width="12" style="68" customWidth="1"/>
    <col min="1217" max="1218" width="9.08984375" style="68" customWidth="1"/>
    <col min="1219" max="1220" width="8.90625" style="68"/>
    <col min="1221" max="1221" width="10.453125" style="68" customWidth="1"/>
    <col min="1222" max="1441" width="8.90625" style="68"/>
    <col min="1442" max="1442" width="16.6328125" style="68" customWidth="1"/>
    <col min="1443" max="1466" width="9.08984375" style="68" customWidth="1"/>
    <col min="1467" max="1467" width="9.90625" style="68" customWidth="1"/>
    <col min="1468" max="1468" width="10.08984375" style="68" customWidth="1"/>
    <col min="1469" max="1469" width="10.90625" style="68" customWidth="1"/>
    <col min="1470" max="1470" width="10" style="68" customWidth="1"/>
    <col min="1471" max="1471" width="10.08984375" style="68" customWidth="1"/>
    <col min="1472" max="1472" width="12" style="68" customWidth="1"/>
    <col min="1473" max="1474" width="9.08984375" style="68" customWidth="1"/>
    <col min="1475" max="1476" width="8.90625" style="68"/>
    <col min="1477" max="1477" width="10.453125" style="68" customWidth="1"/>
    <col min="1478" max="1697" width="8.90625" style="68"/>
    <col min="1698" max="1698" width="16.6328125" style="68" customWidth="1"/>
    <col min="1699" max="1722" width="9.08984375" style="68" customWidth="1"/>
    <col min="1723" max="1723" width="9.90625" style="68" customWidth="1"/>
    <col min="1724" max="1724" width="10.08984375" style="68" customWidth="1"/>
    <col min="1725" max="1725" width="10.90625" style="68" customWidth="1"/>
    <col min="1726" max="1726" width="10" style="68" customWidth="1"/>
    <col min="1727" max="1727" width="10.08984375" style="68" customWidth="1"/>
    <col min="1728" max="1728" width="12" style="68" customWidth="1"/>
    <col min="1729" max="1730" width="9.08984375" style="68" customWidth="1"/>
    <col min="1731" max="1732" width="8.90625" style="68"/>
    <col min="1733" max="1733" width="10.453125" style="68" customWidth="1"/>
    <col min="1734" max="1953" width="8.90625" style="68"/>
    <col min="1954" max="1954" width="16.6328125" style="68" customWidth="1"/>
    <col min="1955" max="1978" width="9.08984375" style="68" customWidth="1"/>
    <col min="1979" max="1979" width="9.90625" style="68" customWidth="1"/>
    <col min="1980" max="1980" width="10.08984375" style="68" customWidth="1"/>
    <col min="1981" max="1981" width="10.90625" style="68" customWidth="1"/>
    <col min="1982" max="1982" width="10" style="68" customWidth="1"/>
    <col min="1983" max="1983" width="10.08984375" style="68" customWidth="1"/>
    <col min="1984" max="1984" width="12" style="68" customWidth="1"/>
    <col min="1985" max="1986" width="9.08984375" style="68" customWidth="1"/>
    <col min="1987" max="1988" width="8.90625" style="68"/>
    <col min="1989" max="1989" width="10.453125" style="68" customWidth="1"/>
    <col min="1990" max="2209" width="8.90625" style="68"/>
    <col min="2210" max="2210" width="16.6328125" style="68" customWidth="1"/>
    <col min="2211" max="2234" width="9.08984375" style="68" customWidth="1"/>
    <col min="2235" max="2235" width="9.90625" style="68" customWidth="1"/>
    <col min="2236" max="2236" width="10.08984375" style="68" customWidth="1"/>
    <col min="2237" max="2237" width="10.90625" style="68" customWidth="1"/>
    <col min="2238" max="2238" width="10" style="68" customWidth="1"/>
    <col min="2239" max="2239" width="10.08984375" style="68" customWidth="1"/>
    <col min="2240" max="2240" width="12" style="68" customWidth="1"/>
    <col min="2241" max="2242" width="9.08984375" style="68" customWidth="1"/>
    <col min="2243" max="2244" width="8.90625" style="68"/>
    <col min="2245" max="2245" width="10.453125" style="68" customWidth="1"/>
    <col min="2246" max="2465" width="8.90625" style="68"/>
    <col min="2466" max="2466" width="16.6328125" style="68" customWidth="1"/>
    <col min="2467" max="2490" width="9.08984375" style="68" customWidth="1"/>
    <col min="2491" max="2491" width="9.90625" style="68" customWidth="1"/>
    <col min="2492" max="2492" width="10.08984375" style="68" customWidth="1"/>
    <col min="2493" max="2493" width="10.90625" style="68" customWidth="1"/>
    <col min="2494" max="2494" width="10" style="68" customWidth="1"/>
    <col min="2495" max="2495" width="10.08984375" style="68" customWidth="1"/>
    <col min="2496" max="2496" width="12" style="68" customWidth="1"/>
    <col min="2497" max="2498" width="9.08984375" style="68" customWidth="1"/>
    <col min="2499" max="2500" width="8.90625" style="68"/>
    <col min="2501" max="2501" width="10.453125" style="68" customWidth="1"/>
    <col min="2502" max="2721" width="8.90625" style="68"/>
    <col min="2722" max="2722" width="16.6328125" style="68" customWidth="1"/>
    <col min="2723" max="2746" width="9.08984375" style="68" customWidth="1"/>
    <col min="2747" max="2747" width="9.90625" style="68" customWidth="1"/>
    <col min="2748" max="2748" width="10.08984375" style="68" customWidth="1"/>
    <col min="2749" max="2749" width="10.90625" style="68" customWidth="1"/>
    <col min="2750" max="2750" width="10" style="68" customWidth="1"/>
    <col min="2751" max="2751" width="10.08984375" style="68" customWidth="1"/>
    <col min="2752" max="2752" width="12" style="68" customWidth="1"/>
    <col min="2753" max="2754" width="9.08984375" style="68" customWidth="1"/>
    <col min="2755" max="2756" width="8.90625" style="68"/>
    <col min="2757" max="2757" width="10.453125" style="68" customWidth="1"/>
    <col min="2758" max="2977" width="8.90625" style="68"/>
    <col min="2978" max="2978" width="16.6328125" style="68" customWidth="1"/>
    <col min="2979" max="3002" width="9.08984375" style="68" customWidth="1"/>
    <col min="3003" max="3003" width="9.90625" style="68" customWidth="1"/>
    <col min="3004" max="3004" width="10.08984375" style="68" customWidth="1"/>
    <col min="3005" max="3005" width="10.90625" style="68" customWidth="1"/>
    <col min="3006" max="3006" width="10" style="68" customWidth="1"/>
    <col min="3007" max="3007" width="10.08984375" style="68" customWidth="1"/>
    <col min="3008" max="3008" width="12" style="68" customWidth="1"/>
    <col min="3009" max="3010" width="9.08984375" style="68" customWidth="1"/>
    <col min="3011" max="3012" width="8.90625" style="68"/>
    <col min="3013" max="3013" width="10.453125" style="68" customWidth="1"/>
    <col min="3014" max="3233" width="8.90625" style="68"/>
    <col min="3234" max="3234" width="16.6328125" style="68" customWidth="1"/>
    <col min="3235" max="3258" width="9.08984375" style="68" customWidth="1"/>
    <col min="3259" max="3259" width="9.90625" style="68" customWidth="1"/>
    <col min="3260" max="3260" width="10.08984375" style="68" customWidth="1"/>
    <col min="3261" max="3261" width="10.90625" style="68" customWidth="1"/>
    <col min="3262" max="3262" width="10" style="68" customWidth="1"/>
    <col min="3263" max="3263" width="10.08984375" style="68" customWidth="1"/>
    <col min="3264" max="3264" width="12" style="68" customWidth="1"/>
    <col min="3265" max="3266" width="9.08984375" style="68" customWidth="1"/>
    <col min="3267" max="3268" width="8.90625" style="68"/>
    <col min="3269" max="3269" width="10.453125" style="68" customWidth="1"/>
    <col min="3270" max="3489" width="8.90625" style="68"/>
    <col min="3490" max="3490" width="16.6328125" style="68" customWidth="1"/>
    <col min="3491" max="3514" width="9.08984375" style="68" customWidth="1"/>
    <col min="3515" max="3515" width="9.90625" style="68" customWidth="1"/>
    <col min="3516" max="3516" width="10.08984375" style="68" customWidth="1"/>
    <col min="3517" max="3517" width="10.90625" style="68" customWidth="1"/>
    <col min="3518" max="3518" width="10" style="68" customWidth="1"/>
    <col min="3519" max="3519" width="10.08984375" style="68" customWidth="1"/>
    <col min="3520" max="3520" width="12" style="68" customWidth="1"/>
    <col min="3521" max="3522" width="9.08984375" style="68" customWidth="1"/>
    <col min="3523" max="3524" width="8.90625" style="68"/>
    <col min="3525" max="3525" width="10.453125" style="68" customWidth="1"/>
    <col min="3526" max="3745" width="8.90625" style="68"/>
    <col min="3746" max="3746" width="16.6328125" style="68" customWidth="1"/>
    <col min="3747" max="3770" width="9.08984375" style="68" customWidth="1"/>
    <col min="3771" max="3771" width="9.90625" style="68" customWidth="1"/>
    <col min="3772" max="3772" width="10.08984375" style="68" customWidth="1"/>
    <col min="3773" max="3773" width="10.90625" style="68" customWidth="1"/>
    <col min="3774" max="3774" width="10" style="68" customWidth="1"/>
    <col min="3775" max="3775" width="10.08984375" style="68" customWidth="1"/>
    <col min="3776" max="3776" width="12" style="68" customWidth="1"/>
    <col min="3777" max="3778" width="9.08984375" style="68" customWidth="1"/>
    <col min="3779" max="3780" width="8.90625" style="68"/>
    <col min="3781" max="3781" width="10.453125" style="68" customWidth="1"/>
    <col min="3782" max="4001" width="8.90625" style="68"/>
    <col min="4002" max="4002" width="16.6328125" style="68" customWidth="1"/>
    <col min="4003" max="4026" width="9.08984375" style="68" customWidth="1"/>
    <col min="4027" max="4027" width="9.90625" style="68" customWidth="1"/>
    <col min="4028" max="4028" width="10.08984375" style="68" customWidth="1"/>
    <col min="4029" max="4029" width="10.90625" style="68" customWidth="1"/>
    <col min="4030" max="4030" width="10" style="68" customWidth="1"/>
    <col min="4031" max="4031" width="10.08984375" style="68" customWidth="1"/>
    <col min="4032" max="4032" width="12" style="68" customWidth="1"/>
    <col min="4033" max="4034" width="9.08984375" style="68" customWidth="1"/>
    <col min="4035" max="4036" width="8.90625" style="68"/>
    <col min="4037" max="4037" width="10.453125" style="68" customWidth="1"/>
    <col min="4038" max="4257" width="8.90625" style="68"/>
    <col min="4258" max="4258" width="16.6328125" style="68" customWidth="1"/>
    <col min="4259" max="4282" width="9.08984375" style="68" customWidth="1"/>
    <col min="4283" max="4283" width="9.90625" style="68" customWidth="1"/>
    <col min="4284" max="4284" width="10.08984375" style="68" customWidth="1"/>
    <col min="4285" max="4285" width="10.90625" style="68" customWidth="1"/>
    <col min="4286" max="4286" width="10" style="68" customWidth="1"/>
    <col min="4287" max="4287" width="10.08984375" style="68" customWidth="1"/>
    <col min="4288" max="4288" width="12" style="68" customWidth="1"/>
    <col min="4289" max="4290" width="9.08984375" style="68" customWidth="1"/>
    <col min="4291" max="4292" width="8.90625" style="68"/>
    <col min="4293" max="4293" width="10.453125" style="68" customWidth="1"/>
    <col min="4294" max="4513" width="8.90625" style="68"/>
    <col min="4514" max="4514" width="16.6328125" style="68" customWidth="1"/>
    <col min="4515" max="4538" width="9.08984375" style="68" customWidth="1"/>
    <col min="4539" max="4539" width="9.90625" style="68" customWidth="1"/>
    <col min="4540" max="4540" width="10.08984375" style="68" customWidth="1"/>
    <col min="4541" max="4541" width="10.90625" style="68" customWidth="1"/>
    <col min="4542" max="4542" width="10" style="68" customWidth="1"/>
    <col min="4543" max="4543" width="10.08984375" style="68" customWidth="1"/>
    <col min="4544" max="4544" width="12" style="68" customWidth="1"/>
    <col min="4545" max="4546" width="9.08984375" style="68" customWidth="1"/>
    <col min="4547" max="4548" width="8.90625" style="68"/>
    <col min="4549" max="4549" width="10.453125" style="68" customWidth="1"/>
    <col min="4550" max="4769" width="8.90625" style="68"/>
    <col min="4770" max="4770" width="16.6328125" style="68" customWidth="1"/>
    <col min="4771" max="4794" width="9.08984375" style="68" customWidth="1"/>
    <col min="4795" max="4795" width="9.90625" style="68" customWidth="1"/>
    <col min="4796" max="4796" width="10.08984375" style="68" customWidth="1"/>
    <col min="4797" max="4797" width="10.90625" style="68" customWidth="1"/>
    <col min="4798" max="4798" width="10" style="68" customWidth="1"/>
    <col min="4799" max="4799" width="10.08984375" style="68" customWidth="1"/>
    <col min="4800" max="4800" width="12" style="68" customWidth="1"/>
    <col min="4801" max="4802" width="9.08984375" style="68" customWidth="1"/>
    <col min="4803" max="4804" width="8.90625" style="68"/>
    <col min="4805" max="4805" width="10.453125" style="68" customWidth="1"/>
    <col min="4806" max="5025" width="8.90625" style="68"/>
    <col min="5026" max="5026" width="16.6328125" style="68" customWidth="1"/>
    <col min="5027" max="5050" width="9.08984375" style="68" customWidth="1"/>
    <col min="5051" max="5051" width="9.90625" style="68" customWidth="1"/>
    <col min="5052" max="5052" width="10.08984375" style="68" customWidth="1"/>
    <col min="5053" max="5053" width="10.90625" style="68" customWidth="1"/>
    <col min="5054" max="5054" width="10" style="68" customWidth="1"/>
    <col min="5055" max="5055" width="10.08984375" style="68" customWidth="1"/>
    <col min="5056" max="5056" width="12" style="68" customWidth="1"/>
    <col min="5057" max="5058" width="9.08984375" style="68" customWidth="1"/>
    <col min="5059" max="5060" width="8.90625" style="68"/>
    <col min="5061" max="5061" width="10.453125" style="68" customWidth="1"/>
    <col min="5062" max="5281" width="8.90625" style="68"/>
    <col min="5282" max="5282" width="16.6328125" style="68" customWidth="1"/>
    <col min="5283" max="5306" width="9.08984375" style="68" customWidth="1"/>
    <col min="5307" max="5307" width="9.90625" style="68" customWidth="1"/>
    <col min="5308" max="5308" width="10.08984375" style="68" customWidth="1"/>
    <col min="5309" max="5309" width="10.90625" style="68" customWidth="1"/>
    <col min="5310" max="5310" width="10" style="68" customWidth="1"/>
    <col min="5311" max="5311" width="10.08984375" style="68" customWidth="1"/>
    <col min="5312" max="5312" width="12" style="68" customWidth="1"/>
    <col min="5313" max="5314" width="9.08984375" style="68" customWidth="1"/>
    <col min="5315" max="5316" width="8.90625" style="68"/>
    <col min="5317" max="5317" width="10.453125" style="68" customWidth="1"/>
    <col min="5318" max="5537" width="8.90625" style="68"/>
    <col min="5538" max="5538" width="16.6328125" style="68" customWidth="1"/>
    <col min="5539" max="5562" width="9.08984375" style="68" customWidth="1"/>
    <col min="5563" max="5563" width="9.90625" style="68" customWidth="1"/>
    <col min="5564" max="5564" width="10.08984375" style="68" customWidth="1"/>
    <col min="5565" max="5565" width="10.90625" style="68" customWidth="1"/>
    <col min="5566" max="5566" width="10" style="68" customWidth="1"/>
    <col min="5567" max="5567" width="10.08984375" style="68" customWidth="1"/>
    <col min="5568" max="5568" width="12" style="68" customWidth="1"/>
    <col min="5569" max="5570" width="9.08984375" style="68" customWidth="1"/>
    <col min="5571" max="5572" width="8.90625" style="68"/>
    <col min="5573" max="5573" width="10.453125" style="68" customWidth="1"/>
    <col min="5574" max="5793" width="8.90625" style="68"/>
    <col min="5794" max="5794" width="16.6328125" style="68" customWidth="1"/>
    <col min="5795" max="5818" width="9.08984375" style="68" customWidth="1"/>
    <col min="5819" max="5819" width="9.90625" style="68" customWidth="1"/>
    <col min="5820" max="5820" width="10.08984375" style="68" customWidth="1"/>
    <col min="5821" max="5821" width="10.90625" style="68" customWidth="1"/>
    <col min="5822" max="5822" width="10" style="68" customWidth="1"/>
    <col min="5823" max="5823" width="10.08984375" style="68" customWidth="1"/>
    <col min="5824" max="5824" width="12" style="68" customWidth="1"/>
    <col min="5825" max="5826" width="9.08984375" style="68" customWidth="1"/>
    <col min="5827" max="5828" width="8.90625" style="68"/>
    <col min="5829" max="5829" width="10.453125" style="68" customWidth="1"/>
    <col min="5830" max="6049" width="8.90625" style="68"/>
    <col min="6050" max="6050" width="16.6328125" style="68" customWidth="1"/>
    <col min="6051" max="6074" width="9.08984375" style="68" customWidth="1"/>
    <col min="6075" max="6075" width="9.90625" style="68" customWidth="1"/>
    <col min="6076" max="6076" width="10.08984375" style="68" customWidth="1"/>
    <col min="6077" max="6077" width="10.90625" style="68" customWidth="1"/>
    <col min="6078" max="6078" width="10" style="68" customWidth="1"/>
    <col min="6079" max="6079" width="10.08984375" style="68" customWidth="1"/>
    <col min="6080" max="6080" width="12" style="68" customWidth="1"/>
    <col min="6081" max="6082" width="9.08984375" style="68" customWidth="1"/>
    <col min="6083" max="6084" width="8.90625" style="68"/>
    <col min="6085" max="6085" width="10.453125" style="68" customWidth="1"/>
    <col min="6086" max="6305" width="8.90625" style="68"/>
    <col min="6306" max="6306" width="16.6328125" style="68" customWidth="1"/>
    <col min="6307" max="6330" width="9.08984375" style="68" customWidth="1"/>
    <col min="6331" max="6331" width="9.90625" style="68" customWidth="1"/>
    <col min="6332" max="6332" width="10.08984375" style="68" customWidth="1"/>
    <col min="6333" max="6333" width="10.90625" style="68" customWidth="1"/>
    <col min="6334" max="6334" width="10" style="68" customWidth="1"/>
    <col min="6335" max="6335" width="10.08984375" style="68" customWidth="1"/>
    <col min="6336" max="6336" width="12" style="68" customWidth="1"/>
    <col min="6337" max="6338" width="9.08984375" style="68" customWidth="1"/>
    <col min="6339" max="6340" width="8.90625" style="68"/>
    <col min="6341" max="6341" width="10.453125" style="68" customWidth="1"/>
    <col min="6342" max="6561" width="8.90625" style="68"/>
    <col min="6562" max="6562" width="16.6328125" style="68" customWidth="1"/>
    <col min="6563" max="6586" width="9.08984375" style="68" customWidth="1"/>
    <col min="6587" max="6587" width="9.90625" style="68" customWidth="1"/>
    <col min="6588" max="6588" width="10.08984375" style="68" customWidth="1"/>
    <col min="6589" max="6589" width="10.90625" style="68" customWidth="1"/>
    <col min="6590" max="6590" width="10" style="68" customWidth="1"/>
    <col min="6591" max="6591" width="10.08984375" style="68" customWidth="1"/>
    <col min="6592" max="6592" width="12" style="68" customWidth="1"/>
    <col min="6593" max="6594" width="9.08984375" style="68" customWidth="1"/>
    <col min="6595" max="6596" width="8.90625" style="68"/>
    <col min="6597" max="6597" width="10.453125" style="68" customWidth="1"/>
    <col min="6598" max="6817" width="8.90625" style="68"/>
    <col min="6818" max="6818" width="16.6328125" style="68" customWidth="1"/>
    <col min="6819" max="6842" width="9.08984375" style="68" customWidth="1"/>
    <col min="6843" max="6843" width="9.90625" style="68" customWidth="1"/>
    <col min="6844" max="6844" width="10.08984375" style="68" customWidth="1"/>
    <col min="6845" max="6845" width="10.90625" style="68" customWidth="1"/>
    <col min="6846" max="6846" width="10" style="68" customWidth="1"/>
    <col min="6847" max="6847" width="10.08984375" style="68" customWidth="1"/>
    <col min="6848" max="6848" width="12" style="68" customWidth="1"/>
    <col min="6849" max="6850" width="9.08984375" style="68" customWidth="1"/>
    <col min="6851" max="6852" width="8.90625" style="68"/>
    <col min="6853" max="6853" width="10.453125" style="68" customWidth="1"/>
    <col min="6854" max="7073" width="8.90625" style="68"/>
    <col min="7074" max="7074" width="16.6328125" style="68" customWidth="1"/>
    <col min="7075" max="7098" width="9.08984375" style="68" customWidth="1"/>
    <col min="7099" max="7099" width="9.90625" style="68" customWidth="1"/>
    <col min="7100" max="7100" width="10.08984375" style="68" customWidth="1"/>
    <col min="7101" max="7101" width="10.90625" style="68" customWidth="1"/>
    <col min="7102" max="7102" width="10" style="68" customWidth="1"/>
    <col min="7103" max="7103" width="10.08984375" style="68" customWidth="1"/>
    <col min="7104" max="7104" width="12" style="68" customWidth="1"/>
    <col min="7105" max="7106" width="9.08984375" style="68" customWidth="1"/>
    <col min="7107" max="7108" width="8.90625" style="68"/>
    <col min="7109" max="7109" width="10.453125" style="68" customWidth="1"/>
    <col min="7110" max="7329" width="8.90625" style="68"/>
    <col min="7330" max="7330" width="16.6328125" style="68" customWidth="1"/>
    <col min="7331" max="7354" width="9.08984375" style="68" customWidth="1"/>
    <col min="7355" max="7355" width="9.90625" style="68" customWidth="1"/>
    <col min="7356" max="7356" width="10.08984375" style="68" customWidth="1"/>
    <col min="7357" max="7357" width="10.90625" style="68" customWidth="1"/>
    <col min="7358" max="7358" width="10" style="68" customWidth="1"/>
    <col min="7359" max="7359" width="10.08984375" style="68" customWidth="1"/>
    <col min="7360" max="7360" width="12" style="68" customWidth="1"/>
    <col min="7361" max="7362" width="9.08984375" style="68" customWidth="1"/>
    <col min="7363" max="7364" width="8.90625" style="68"/>
    <col min="7365" max="7365" width="10.453125" style="68" customWidth="1"/>
    <col min="7366" max="7585" width="8.90625" style="68"/>
    <col min="7586" max="7586" width="16.6328125" style="68" customWidth="1"/>
    <col min="7587" max="7610" width="9.08984375" style="68" customWidth="1"/>
    <col min="7611" max="7611" width="9.90625" style="68" customWidth="1"/>
    <col min="7612" max="7612" width="10.08984375" style="68" customWidth="1"/>
    <col min="7613" max="7613" width="10.90625" style="68" customWidth="1"/>
    <col min="7614" max="7614" width="10" style="68" customWidth="1"/>
    <col min="7615" max="7615" width="10.08984375" style="68" customWidth="1"/>
    <col min="7616" max="7616" width="12" style="68" customWidth="1"/>
    <col min="7617" max="7618" width="9.08984375" style="68" customWidth="1"/>
    <col min="7619" max="7620" width="8.90625" style="68"/>
    <col min="7621" max="7621" width="10.453125" style="68" customWidth="1"/>
    <col min="7622" max="7841" width="8.90625" style="68"/>
    <col min="7842" max="7842" width="16.6328125" style="68" customWidth="1"/>
    <col min="7843" max="7866" width="9.08984375" style="68" customWidth="1"/>
    <col min="7867" max="7867" width="9.90625" style="68" customWidth="1"/>
    <col min="7868" max="7868" width="10.08984375" style="68" customWidth="1"/>
    <col min="7869" max="7869" width="10.90625" style="68" customWidth="1"/>
    <col min="7870" max="7870" width="10" style="68" customWidth="1"/>
    <col min="7871" max="7871" width="10.08984375" style="68" customWidth="1"/>
    <col min="7872" max="7872" width="12" style="68" customWidth="1"/>
    <col min="7873" max="7874" width="9.08984375" style="68" customWidth="1"/>
    <col min="7875" max="7876" width="8.90625" style="68"/>
    <col min="7877" max="7877" width="10.453125" style="68" customWidth="1"/>
    <col min="7878" max="8097" width="8.90625" style="68"/>
    <col min="8098" max="8098" width="16.6328125" style="68" customWidth="1"/>
    <col min="8099" max="8122" width="9.08984375" style="68" customWidth="1"/>
    <col min="8123" max="8123" width="9.90625" style="68" customWidth="1"/>
    <col min="8124" max="8124" width="10.08984375" style="68" customWidth="1"/>
    <col min="8125" max="8125" width="10.90625" style="68" customWidth="1"/>
    <col min="8126" max="8126" width="10" style="68" customWidth="1"/>
    <col min="8127" max="8127" width="10.08984375" style="68" customWidth="1"/>
    <col min="8128" max="8128" width="12" style="68" customWidth="1"/>
    <col min="8129" max="8130" width="9.08984375" style="68" customWidth="1"/>
    <col min="8131" max="8132" width="8.90625" style="68"/>
    <col min="8133" max="8133" width="10.453125" style="68" customWidth="1"/>
    <col min="8134" max="8353" width="8.90625" style="68"/>
    <col min="8354" max="8354" width="16.6328125" style="68" customWidth="1"/>
    <col min="8355" max="8378" width="9.08984375" style="68" customWidth="1"/>
    <col min="8379" max="8379" width="9.90625" style="68" customWidth="1"/>
    <col min="8380" max="8380" width="10.08984375" style="68" customWidth="1"/>
    <col min="8381" max="8381" width="10.90625" style="68" customWidth="1"/>
    <col min="8382" max="8382" width="10" style="68" customWidth="1"/>
    <col min="8383" max="8383" width="10.08984375" style="68" customWidth="1"/>
    <col min="8384" max="8384" width="12" style="68" customWidth="1"/>
    <col min="8385" max="8386" width="9.08984375" style="68" customWidth="1"/>
    <col min="8387" max="8388" width="8.90625" style="68"/>
    <col min="8389" max="8389" width="10.453125" style="68" customWidth="1"/>
    <col min="8390" max="8609" width="8.90625" style="68"/>
    <col min="8610" max="8610" width="16.6328125" style="68" customWidth="1"/>
    <col min="8611" max="8634" width="9.08984375" style="68" customWidth="1"/>
    <col min="8635" max="8635" width="9.90625" style="68" customWidth="1"/>
    <col min="8636" max="8636" width="10.08984375" style="68" customWidth="1"/>
    <col min="8637" max="8637" width="10.90625" style="68" customWidth="1"/>
    <col min="8638" max="8638" width="10" style="68" customWidth="1"/>
    <col min="8639" max="8639" width="10.08984375" style="68" customWidth="1"/>
    <col min="8640" max="8640" width="12" style="68" customWidth="1"/>
    <col min="8641" max="8642" width="9.08984375" style="68" customWidth="1"/>
    <col min="8643" max="8644" width="8.90625" style="68"/>
    <col min="8645" max="8645" width="10.453125" style="68" customWidth="1"/>
    <col min="8646" max="8865" width="8.90625" style="68"/>
    <col min="8866" max="8866" width="16.6328125" style="68" customWidth="1"/>
    <col min="8867" max="8890" width="9.08984375" style="68" customWidth="1"/>
    <col min="8891" max="8891" width="9.90625" style="68" customWidth="1"/>
    <col min="8892" max="8892" width="10.08984375" style="68" customWidth="1"/>
    <col min="8893" max="8893" width="10.90625" style="68" customWidth="1"/>
    <col min="8894" max="8894" width="10" style="68" customWidth="1"/>
    <col min="8895" max="8895" width="10.08984375" style="68" customWidth="1"/>
    <col min="8896" max="8896" width="12" style="68" customWidth="1"/>
    <col min="8897" max="8898" width="9.08984375" style="68" customWidth="1"/>
    <col min="8899" max="8900" width="8.90625" style="68"/>
    <col min="8901" max="8901" width="10.453125" style="68" customWidth="1"/>
    <col min="8902" max="9121" width="8.90625" style="68"/>
    <col min="9122" max="9122" width="16.6328125" style="68" customWidth="1"/>
    <col min="9123" max="9146" width="9.08984375" style="68" customWidth="1"/>
    <col min="9147" max="9147" width="9.90625" style="68" customWidth="1"/>
    <col min="9148" max="9148" width="10.08984375" style="68" customWidth="1"/>
    <col min="9149" max="9149" width="10.90625" style="68" customWidth="1"/>
    <col min="9150" max="9150" width="10" style="68" customWidth="1"/>
    <col min="9151" max="9151" width="10.08984375" style="68" customWidth="1"/>
    <col min="9152" max="9152" width="12" style="68" customWidth="1"/>
    <col min="9153" max="9154" width="9.08984375" style="68" customWidth="1"/>
    <col min="9155" max="9156" width="8.90625" style="68"/>
    <col min="9157" max="9157" width="10.453125" style="68" customWidth="1"/>
    <col min="9158" max="9377" width="8.90625" style="68"/>
    <col min="9378" max="9378" width="16.6328125" style="68" customWidth="1"/>
    <col min="9379" max="9402" width="9.08984375" style="68" customWidth="1"/>
    <col min="9403" max="9403" width="9.90625" style="68" customWidth="1"/>
    <col min="9404" max="9404" width="10.08984375" style="68" customWidth="1"/>
    <col min="9405" max="9405" width="10.90625" style="68" customWidth="1"/>
    <col min="9406" max="9406" width="10" style="68" customWidth="1"/>
    <col min="9407" max="9407" width="10.08984375" style="68" customWidth="1"/>
    <col min="9408" max="9408" width="12" style="68" customWidth="1"/>
    <col min="9409" max="9410" width="9.08984375" style="68" customWidth="1"/>
    <col min="9411" max="9412" width="8.90625" style="68"/>
    <col min="9413" max="9413" width="10.453125" style="68" customWidth="1"/>
    <col min="9414" max="9633" width="8.90625" style="68"/>
    <col min="9634" max="9634" width="16.6328125" style="68" customWidth="1"/>
    <col min="9635" max="9658" width="9.08984375" style="68" customWidth="1"/>
    <col min="9659" max="9659" width="9.90625" style="68" customWidth="1"/>
    <col min="9660" max="9660" width="10.08984375" style="68" customWidth="1"/>
    <col min="9661" max="9661" width="10.90625" style="68" customWidth="1"/>
    <col min="9662" max="9662" width="10" style="68" customWidth="1"/>
    <col min="9663" max="9663" width="10.08984375" style="68" customWidth="1"/>
    <col min="9664" max="9664" width="12" style="68" customWidth="1"/>
    <col min="9665" max="9666" width="9.08984375" style="68" customWidth="1"/>
    <col min="9667" max="9668" width="8.90625" style="68"/>
    <col min="9669" max="9669" width="10.453125" style="68" customWidth="1"/>
    <col min="9670" max="9889" width="8.90625" style="68"/>
    <col min="9890" max="9890" width="16.6328125" style="68" customWidth="1"/>
    <col min="9891" max="9914" width="9.08984375" style="68" customWidth="1"/>
    <col min="9915" max="9915" width="9.90625" style="68" customWidth="1"/>
    <col min="9916" max="9916" width="10.08984375" style="68" customWidth="1"/>
    <col min="9917" max="9917" width="10.90625" style="68" customWidth="1"/>
    <col min="9918" max="9918" width="10" style="68" customWidth="1"/>
    <col min="9919" max="9919" width="10.08984375" style="68" customWidth="1"/>
    <col min="9920" max="9920" width="12" style="68" customWidth="1"/>
    <col min="9921" max="9922" width="9.08984375" style="68" customWidth="1"/>
    <col min="9923" max="9924" width="8.90625" style="68"/>
    <col min="9925" max="9925" width="10.453125" style="68" customWidth="1"/>
    <col min="9926" max="10145" width="8.90625" style="68"/>
    <col min="10146" max="10146" width="16.6328125" style="68" customWidth="1"/>
    <col min="10147" max="10170" width="9.08984375" style="68" customWidth="1"/>
    <col min="10171" max="10171" width="9.90625" style="68" customWidth="1"/>
    <col min="10172" max="10172" width="10.08984375" style="68" customWidth="1"/>
    <col min="10173" max="10173" width="10.90625" style="68" customWidth="1"/>
    <col min="10174" max="10174" width="10" style="68" customWidth="1"/>
    <col min="10175" max="10175" width="10.08984375" style="68" customWidth="1"/>
    <col min="10176" max="10176" width="12" style="68" customWidth="1"/>
    <col min="10177" max="10178" width="9.08984375" style="68" customWidth="1"/>
    <col min="10179" max="10180" width="8.90625" style="68"/>
    <col min="10181" max="10181" width="10.453125" style="68" customWidth="1"/>
    <col min="10182" max="10401" width="8.90625" style="68"/>
    <col min="10402" max="10402" width="16.6328125" style="68" customWidth="1"/>
    <col min="10403" max="10426" width="9.08984375" style="68" customWidth="1"/>
    <col min="10427" max="10427" width="9.90625" style="68" customWidth="1"/>
    <col min="10428" max="10428" width="10.08984375" style="68" customWidth="1"/>
    <col min="10429" max="10429" width="10.90625" style="68" customWidth="1"/>
    <col min="10430" max="10430" width="10" style="68" customWidth="1"/>
    <col min="10431" max="10431" width="10.08984375" style="68" customWidth="1"/>
    <col min="10432" max="10432" width="12" style="68" customWidth="1"/>
    <col min="10433" max="10434" width="9.08984375" style="68" customWidth="1"/>
    <col min="10435" max="10436" width="8.90625" style="68"/>
    <col min="10437" max="10437" width="10.453125" style="68" customWidth="1"/>
    <col min="10438" max="10657" width="8.90625" style="68"/>
    <col min="10658" max="10658" width="16.6328125" style="68" customWidth="1"/>
    <col min="10659" max="10682" width="9.08984375" style="68" customWidth="1"/>
    <col min="10683" max="10683" width="9.90625" style="68" customWidth="1"/>
    <col min="10684" max="10684" width="10.08984375" style="68" customWidth="1"/>
    <col min="10685" max="10685" width="10.90625" style="68" customWidth="1"/>
    <col min="10686" max="10686" width="10" style="68" customWidth="1"/>
    <col min="10687" max="10687" width="10.08984375" style="68" customWidth="1"/>
    <col min="10688" max="10688" width="12" style="68" customWidth="1"/>
    <col min="10689" max="10690" width="9.08984375" style="68" customWidth="1"/>
    <col min="10691" max="10692" width="8.90625" style="68"/>
    <col min="10693" max="10693" width="10.453125" style="68" customWidth="1"/>
    <col min="10694" max="10913" width="8.90625" style="68"/>
    <col min="10914" max="10914" width="16.6328125" style="68" customWidth="1"/>
    <col min="10915" max="10938" width="9.08984375" style="68" customWidth="1"/>
    <col min="10939" max="10939" width="9.90625" style="68" customWidth="1"/>
    <col min="10940" max="10940" width="10.08984375" style="68" customWidth="1"/>
    <col min="10941" max="10941" width="10.90625" style="68" customWidth="1"/>
    <col min="10942" max="10942" width="10" style="68" customWidth="1"/>
    <col min="10943" max="10943" width="10.08984375" style="68" customWidth="1"/>
    <col min="10944" max="10944" width="12" style="68" customWidth="1"/>
    <col min="10945" max="10946" width="9.08984375" style="68" customWidth="1"/>
    <col min="10947" max="10948" width="8.90625" style="68"/>
    <col min="10949" max="10949" width="10.453125" style="68" customWidth="1"/>
    <col min="10950" max="11169" width="8.90625" style="68"/>
    <col min="11170" max="11170" width="16.6328125" style="68" customWidth="1"/>
    <col min="11171" max="11194" width="9.08984375" style="68" customWidth="1"/>
    <col min="11195" max="11195" width="9.90625" style="68" customWidth="1"/>
    <col min="11196" max="11196" width="10.08984375" style="68" customWidth="1"/>
    <col min="11197" max="11197" width="10.90625" style="68" customWidth="1"/>
    <col min="11198" max="11198" width="10" style="68" customWidth="1"/>
    <col min="11199" max="11199" width="10.08984375" style="68" customWidth="1"/>
    <col min="11200" max="11200" width="12" style="68" customWidth="1"/>
    <col min="11201" max="11202" width="9.08984375" style="68" customWidth="1"/>
    <col min="11203" max="11204" width="8.90625" style="68"/>
    <col min="11205" max="11205" width="10.453125" style="68" customWidth="1"/>
    <col min="11206" max="11425" width="8.90625" style="68"/>
    <col min="11426" max="11426" width="16.6328125" style="68" customWidth="1"/>
    <col min="11427" max="11450" width="9.08984375" style="68" customWidth="1"/>
    <col min="11451" max="11451" width="9.90625" style="68" customWidth="1"/>
    <col min="11452" max="11452" width="10.08984375" style="68" customWidth="1"/>
    <col min="11453" max="11453" width="10.90625" style="68" customWidth="1"/>
    <col min="11454" max="11454" width="10" style="68" customWidth="1"/>
    <col min="11455" max="11455" width="10.08984375" style="68" customWidth="1"/>
    <col min="11456" max="11456" width="12" style="68" customWidth="1"/>
    <col min="11457" max="11458" width="9.08984375" style="68" customWidth="1"/>
    <col min="11459" max="11460" width="8.90625" style="68"/>
    <col min="11461" max="11461" width="10.453125" style="68" customWidth="1"/>
    <col min="11462" max="11681" width="8.90625" style="68"/>
    <col min="11682" max="11682" width="16.6328125" style="68" customWidth="1"/>
    <col min="11683" max="11706" width="9.08984375" style="68" customWidth="1"/>
    <col min="11707" max="11707" width="9.90625" style="68" customWidth="1"/>
    <col min="11708" max="11708" width="10.08984375" style="68" customWidth="1"/>
    <col min="11709" max="11709" width="10.90625" style="68" customWidth="1"/>
    <col min="11710" max="11710" width="10" style="68" customWidth="1"/>
    <col min="11711" max="11711" width="10.08984375" style="68" customWidth="1"/>
    <col min="11712" max="11712" width="12" style="68" customWidth="1"/>
    <col min="11713" max="11714" width="9.08984375" style="68" customWidth="1"/>
    <col min="11715" max="11716" width="8.90625" style="68"/>
    <col min="11717" max="11717" width="10.453125" style="68" customWidth="1"/>
    <col min="11718" max="11937" width="8.90625" style="68"/>
    <col min="11938" max="11938" width="16.6328125" style="68" customWidth="1"/>
    <col min="11939" max="11962" width="9.08984375" style="68" customWidth="1"/>
    <col min="11963" max="11963" width="9.90625" style="68" customWidth="1"/>
    <col min="11964" max="11964" width="10.08984375" style="68" customWidth="1"/>
    <col min="11965" max="11965" width="10.90625" style="68" customWidth="1"/>
    <col min="11966" max="11966" width="10" style="68" customWidth="1"/>
    <col min="11967" max="11967" width="10.08984375" style="68" customWidth="1"/>
    <col min="11968" max="11968" width="12" style="68" customWidth="1"/>
    <col min="11969" max="11970" width="9.08984375" style="68" customWidth="1"/>
    <col min="11971" max="11972" width="8.90625" style="68"/>
    <col min="11973" max="11973" width="10.453125" style="68" customWidth="1"/>
    <col min="11974" max="12193" width="8.90625" style="68"/>
    <col min="12194" max="12194" width="16.6328125" style="68" customWidth="1"/>
    <col min="12195" max="12218" width="9.08984375" style="68" customWidth="1"/>
    <col min="12219" max="12219" width="9.90625" style="68" customWidth="1"/>
    <col min="12220" max="12220" width="10.08984375" style="68" customWidth="1"/>
    <col min="12221" max="12221" width="10.90625" style="68" customWidth="1"/>
    <col min="12222" max="12222" width="10" style="68" customWidth="1"/>
    <col min="12223" max="12223" width="10.08984375" style="68" customWidth="1"/>
    <col min="12224" max="12224" width="12" style="68" customWidth="1"/>
    <col min="12225" max="12226" width="9.08984375" style="68" customWidth="1"/>
    <col min="12227" max="12228" width="8.90625" style="68"/>
    <col min="12229" max="12229" width="10.453125" style="68" customWidth="1"/>
    <col min="12230" max="12449" width="8.90625" style="68"/>
    <col min="12450" max="12450" width="16.6328125" style="68" customWidth="1"/>
    <col min="12451" max="12474" width="9.08984375" style="68" customWidth="1"/>
    <col min="12475" max="12475" width="9.90625" style="68" customWidth="1"/>
    <col min="12476" max="12476" width="10.08984375" style="68" customWidth="1"/>
    <col min="12477" max="12477" width="10.90625" style="68" customWidth="1"/>
    <col min="12478" max="12478" width="10" style="68" customWidth="1"/>
    <col min="12479" max="12479" width="10.08984375" style="68" customWidth="1"/>
    <col min="12480" max="12480" width="12" style="68" customWidth="1"/>
    <col min="12481" max="12482" width="9.08984375" style="68" customWidth="1"/>
    <col min="12483" max="12484" width="8.90625" style="68"/>
    <col min="12485" max="12485" width="10.453125" style="68" customWidth="1"/>
    <col min="12486" max="12705" width="8.90625" style="68"/>
    <col min="12706" max="12706" width="16.6328125" style="68" customWidth="1"/>
    <col min="12707" max="12730" width="9.08984375" style="68" customWidth="1"/>
    <col min="12731" max="12731" width="9.90625" style="68" customWidth="1"/>
    <col min="12732" max="12732" width="10.08984375" style="68" customWidth="1"/>
    <col min="12733" max="12733" width="10.90625" style="68" customWidth="1"/>
    <col min="12734" max="12734" width="10" style="68" customWidth="1"/>
    <col min="12735" max="12735" width="10.08984375" style="68" customWidth="1"/>
    <col min="12736" max="12736" width="12" style="68" customWidth="1"/>
    <col min="12737" max="12738" width="9.08984375" style="68" customWidth="1"/>
    <col min="12739" max="12740" width="8.90625" style="68"/>
    <col min="12741" max="12741" width="10.453125" style="68" customWidth="1"/>
    <col min="12742" max="12961" width="8.90625" style="68"/>
    <col min="12962" max="12962" width="16.6328125" style="68" customWidth="1"/>
    <col min="12963" max="12986" width="9.08984375" style="68" customWidth="1"/>
    <col min="12987" max="12987" width="9.90625" style="68" customWidth="1"/>
    <col min="12988" max="12988" width="10.08984375" style="68" customWidth="1"/>
    <col min="12989" max="12989" width="10.90625" style="68" customWidth="1"/>
    <col min="12990" max="12990" width="10" style="68" customWidth="1"/>
    <col min="12991" max="12991" width="10.08984375" style="68" customWidth="1"/>
    <col min="12992" max="12992" width="12" style="68" customWidth="1"/>
    <col min="12993" max="12994" width="9.08984375" style="68" customWidth="1"/>
    <col min="12995" max="12996" width="8.90625" style="68"/>
    <col min="12997" max="12997" width="10.453125" style="68" customWidth="1"/>
    <col min="12998" max="13217" width="8.90625" style="68"/>
    <col min="13218" max="13218" width="16.6328125" style="68" customWidth="1"/>
    <col min="13219" max="13242" width="9.08984375" style="68" customWidth="1"/>
    <col min="13243" max="13243" width="9.90625" style="68" customWidth="1"/>
    <col min="13244" max="13244" width="10.08984375" style="68" customWidth="1"/>
    <col min="13245" max="13245" width="10.90625" style="68" customWidth="1"/>
    <col min="13246" max="13246" width="10" style="68" customWidth="1"/>
    <col min="13247" max="13247" width="10.08984375" style="68" customWidth="1"/>
    <col min="13248" max="13248" width="12" style="68" customWidth="1"/>
    <col min="13249" max="13250" width="9.08984375" style="68" customWidth="1"/>
    <col min="13251" max="13252" width="8.90625" style="68"/>
    <col min="13253" max="13253" width="10.453125" style="68" customWidth="1"/>
    <col min="13254" max="13473" width="8.90625" style="68"/>
    <col min="13474" max="13474" width="16.6328125" style="68" customWidth="1"/>
    <col min="13475" max="13498" width="9.08984375" style="68" customWidth="1"/>
    <col min="13499" max="13499" width="9.90625" style="68" customWidth="1"/>
    <col min="13500" max="13500" width="10.08984375" style="68" customWidth="1"/>
    <col min="13501" max="13501" width="10.90625" style="68" customWidth="1"/>
    <col min="13502" max="13502" width="10" style="68" customWidth="1"/>
    <col min="13503" max="13503" width="10.08984375" style="68" customWidth="1"/>
    <col min="13504" max="13504" width="12" style="68" customWidth="1"/>
    <col min="13505" max="13506" width="9.08984375" style="68" customWidth="1"/>
    <col min="13507" max="13508" width="8.90625" style="68"/>
    <col min="13509" max="13509" width="10.453125" style="68" customWidth="1"/>
    <col min="13510" max="13729" width="8.90625" style="68"/>
    <col min="13730" max="13730" width="16.6328125" style="68" customWidth="1"/>
    <col min="13731" max="13754" width="9.08984375" style="68" customWidth="1"/>
    <col min="13755" max="13755" width="9.90625" style="68" customWidth="1"/>
    <col min="13756" max="13756" width="10.08984375" style="68" customWidth="1"/>
    <col min="13757" max="13757" width="10.90625" style="68" customWidth="1"/>
    <col min="13758" max="13758" width="10" style="68" customWidth="1"/>
    <col min="13759" max="13759" width="10.08984375" style="68" customWidth="1"/>
    <col min="13760" max="13760" width="12" style="68" customWidth="1"/>
    <col min="13761" max="13762" width="9.08984375" style="68" customWidth="1"/>
    <col min="13763" max="13764" width="8.90625" style="68"/>
    <col min="13765" max="13765" width="10.453125" style="68" customWidth="1"/>
    <col min="13766" max="13985" width="8.90625" style="68"/>
    <col min="13986" max="13986" width="16.6328125" style="68" customWidth="1"/>
    <col min="13987" max="14010" width="9.08984375" style="68" customWidth="1"/>
    <col min="14011" max="14011" width="9.90625" style="68" customWidth="1"/>
    <col min="14012" max="14012" width="10.08984375" style="68" customWidth="1"/>
    <col min="14013" max="14013" width="10.90625" style="68" customWidth="1"/>
    <col min="14014" max="14014" width="10" style="68" customWidth="1"/>
    <col min="14015" max="14015" width="10.08984375" style="68" customWidth="1"/>
    <col min="14016" max="14016" width="12" style="68" customWidth="1"/>
    <col min="14017" max="14018" width="9.08984375" style="68" customWidth="1"/>
    <col min="14019" max="14020" width="8.90625" style="68"/>
    <col min="14021" max="14021" width="10.453125" style="68" customWidth="1"/>
    <col min="14022" max="14241" width="8.90625" style="68"/>
    <col min="14242" max="14242" width="16.6328125" style="68" customWidth="1"/>
    <col min="14243" max="14266" width="9.08984375" style="68" customWidth="1"/>
    <col min="14267" max="14267" width="9.90625" style="68" customWidth="1"/>
    <col min="14268" max="14268" width="10.08984375" style="68" customWidth="1"/>
    <col min="14269" max="14269" width="10.90625" style="68" customWidth="1"/>
    <col min="14270" max="14270" width="10" style="68" customWidth="1"/>
    <col min="14271" max="14271" width="10.08984375" style="68" customWidth="1"/>
    <col min="14272" max="14272" width="12" style="68" customWidth="1"/>
    <col min="14273" max="14274" width="9.08984375" style="68" customWidth="1"/>
    <col min="14275" max="14276" width="8.90625" style="68"/>
    <col min="14277" max="14277" width="10.453125" style="68" customWidth="1"/>
    <col min="14278" max="14497" width="8.90625" style="68"/>
    <col min="14498" max="14498" width="16.6328125" style="68" customWidth="1"/>
    <col min="14499" max="14522" width="9.08984375" style="68" customWidth="1"/>
    <col min="14523" max="14523" width="9.90625" style="68" customWidth="1"/>
    <col min="14524" max="14524" width="10.08984375" style="68" customWidth="1"/>
    <col min="14525" max="14525" width="10.90625" style="68" customWidth="1"/>
    <col min="14526" max="14526" width="10" style="68" customWidth="1"/>
    <col min="14527" max="14527" width="10.08984375" style="68" customWidth="1"/>
    <col min="14528" max="14528" width="12" style="68" customWidth="1"/>
    <col min="14529" max="14530" width="9.08984375" style="68" customWidth="1"/>
    <col min="14531" max="14532" width="8.90625" style="68"/>
    <col min="14533" max="14533" width="10.453125" style="68" customWidth="1"/>
    <col min="14534" max="14753" width="8.90625" style="68"/>
    <col min="14754" max="14754" width="16.6328125" style="68" customWidth="1"/>
    <col min="14755" max="14778" width="9.08984375" style="68" customWidth="1"/>
    <col min="14779" max="14779" width="9.90625" style="68" customWidth="1"/>
    <col min="14780" max="14780" width="10.08984375" style="68" customWidth="1"/>
    <col min="14781" max="14781" width="10.90625" style="68" customWidth="1"/>
    <col min="14782" max="14782" width="10" style="68" customWidth="1"/>
    <col min="14783" max="14783" width="10.08984375" style="68" customWidth="1"/>
    <col min="14784" max="14784" width="12" style="68" customWidth="1"/>
    <col min="14785" max="14786" width="9.08984375" style="68" customWidth="1"/>
    <col min="14787" max="14788" width="8.90625" style="68"/>
    <col min="14789" max="14789" width="10.453125" style="68" customWidth="1"/>
    <col min="14790" max="15009" width="8.90625" style="68"/>
    <col min="15010" max="15010" width="16.6328125" style="68" customWidth="1"/>
    <col min="15011" max="15034" width="9.08984375" style="68" customWidth="1"/>
    <col min="15035" max="15035" width="9.90625" style="68" customWidth="1"/>
    <col min="15036" max="15036" width="10.08984375" style="68" customWidth="1"/>
    <col min="15037" max="15037" width="10.90625" style="68" customWidth="1"/>
    <col min="15038" max="15038" width="10" style="68" customWidth="1"/>
    <col min="15039" max="15039" width="10.08984375" style="68" customWidth="1"/>
    <col min="15040" max="15040" width="12" style="68" customWidth="1"/>
    <col min="15041" max="15042" width="9.08984375" style="68" customWidth="1"/>
    <col min="15043" max="15044" width="8.90625" style="68"/>
    <col min="15045" max="15045" width="10.453125" style="68" customWidth="1"/>
    <col min="15046" max="15265" width="8.90625" style="68"/>
    <col min="15266" max="15266" width="16.6328125" style="68" customWidth="1"/>
    <col min="15267" max="15290" width="9.08984375" style="68" customWidth="1"/>
    <col min="15291" max="15291" width="9.90625" style="68" customWidth="1"/>
    <col min="15292" max="15292" width="10.08984375" style="68" customWidth="1"/>
    <col min="15293" max="15293" width="10.90625" style="68" customWidth="1"/>
    <col min="15294" max="15294" width="10" style="68" customWidth="1"/>
    <col min="15295" max="15295" width="10.08984375" style="68" customWidth="1"/>
    <col min="15296" max="15296" width="12" style="68" customWidth="1"/>
    <col min="15297" max="15298" width="9.08984375" style="68" customWidth="1"/>
    <col min="15299" max="15300" width="8.90625" style="68"/>
    <col min="15301" max="15301" width="10.453125" style="68" customWidth="1"/>
    <col min="15302" max="15521" width="8.90625" style="68"/>
    <col min="15522" max="15522" width="16.6328125" style="68" customWidth="1"/>
    <col min="15523" max="15546" width="9.08984375" style="68" customWidth="1"/>
    <col min="15547" max="15547" width="9.90625" style="68" customWidth="1"/>
    <col min="15548" max="15548" width="10.08984375" style="68" customWidth="1"/>
    <col min="15549" max="15549" width="10.90625" style="68" customWidth="1"/>
    <col min="15550" max="15550" width="10" style="68" customWidth="1"/>
    <col min="15551" max="15551" width="10.08984375" style="68" customWidth="1"/>
    <col min="15552" max="15552" width="12" style="68" customWidth="1"/>
    <col min="15553" max="15554" width="9.08984375" style="68" customWidth="1"/>
    <col min="15555" max="15556" width="8.90625" style="68"/>
    <col min="15557" max="15557" width="10.453125" style="68" customWidth="1"/>
    <col min="15558" max="15777" width="8.90625" style="68"/>
    <col min="15778" max="15778" width="16.6328125" style="68" customWidth="1"/>
    <col min="15779" max="15802" width="9.08984375" style="68" customWidth="1"/>
    <col min="15803" max="15803" width="9.90625" style="68" customWidth="1"/>
    <col min="15804" max="15804" width="10.08984375" style="68" customWidth="1"/>
    <col min="15805" max="15805" width="10.90625" style="68" customWidth="1"/>
    <col min="15806" max="15806" width="10" style="68" customWidth="1"/>
    <col min="15807" max="15807" width="10.08984375" style="68" customWidth="1"/>
    <col min="15808" max="15808" width="12" style="68" customWidth="1"/>
    <col min="15809" max="15810" width="9.08984375" style="68" customWidth="1"/>
    <col min="15811" max="15812" width="8.90625" style="68"/>
    <col min="15813" max="15813" width="10.453125" style="68" customWidth="1"/>
    <col min="15814" max="16033" width="8.90625" style="68"/>
    <col min="16034" max="16034" width="16.6328125" style="68" customWidth="1"/>
    <col min="16035" max="16058" width="9.08984375" style="68" customWidth="1"/>
    <col min="16059" max="16059" width="9.90625" style="68" customWidth="1"/>
    <col min="16060" max="16060" width="10.08984375" style="68" customWidth="1"/>
    <col min="16061" max="16061" width="10.90625" style="68" customWidth="1"/>
    <col min="16062" max="16062" width="10" style="68" customWidth="1"/>
    <col min="16063" max="16063" width="10.08984375" style="68" customWidth="1"/>
    <col min="16064" max="16064" width="12" style="68" customWidth="1"/>
    <col min="16065" max="16066" width="9.08984375" style="68" customWidth="1"/>
    <col min="16067" max="16068" width="8.90625" style="68"/>
    <col min="16069" max="16069" width="10.453125" style="68" customWidth="1"/>
    <col min="16070" max="16356" width="8.90625" style="68"/>
    <col min="16357" max="16384" width="9.08984375" style="68" customWidth="1"/>
  </cols>
  <sheetData>
    <row r="1" spans="1:13" s="55" customFormat="1" ht="18.5">
      <c r="A1" s="302" t="s">
        <v>123</v>
      </c>
      <c r="B1" s="303"/>
      <c r="C1" s="242" t="s">
        <v>130</v>
      </c>
      <c r="D1" s="307"/>
      <c r="E1" s="307"/>
      <c r="F1" s="307"/>
      <c r="G1" s="307"/>
      <c r="H1" s="307"/>
      <c r="I1" s="307"/>
      <c r="J1" s="312"/>
      <c r="K1" s="55" t="s">
        <v>138</v>
      </c>
    </row>
    <row r="2" spans="1:13" s="55" customFormat="1" ht="18.5">
      <c r="A2" s="304"/>
      <c r="B2" s="305"/>
      <c r="C2" s="242" t="s">
        <v>103</v>
      </c>
      <c r="D2" s="307"/>
      <c r="E2" s="307"/>
      <c r="F2" s="307"/>
      <c r="G2" s="307"/>
      <c r="H2" s="307"/>
      <c r="I2" s="307"/>
      <c r="J2" s="312"/>
    </row>
    <row r="3" spans="1:13" s="62" customFormat="1" ht="35.4" customHeight="1">
      <c r="A3" s="56"/>
      <c r="B3" s="57"/>
      <c r="C3" s="104" t="s">
        <v>124</v>
      </c>
      <c r="D3" s="104" t="s">
        <v>125</v>
      </c>
      <c r="E3" s="70" t="s">
        <v>126</v>
      </c>
      <c r="F3" s="104" t="s">
        <v>127</v>
      </c>
      <c r="G3" s="70" t="s">
        <v>128</v>
      </c>
      <c r="H3" s="82" t="s">
        <v>66</v>
      </c>
      <c r="I3" s="69" t="s">
        <v>111</v>
      </c>
      <c r="J3" s="70" t="s">
        <v>129</v>
      </c>
    </row>
    <row r="4" spans="1:13" s="62" customFormat="1" ht="15.5">
      <c r="A4" s="310" t="s">
        <v>93</v>
      </c>
      <c r="B4" s="311"/>
      <c r="C4" s="58"/>
      <c r="D4" s="58"/>
      <c r="E4" s="59"/>
      <c r="F4" s="58"/>
      <c r="G4" s="59"/>
      <c r="H4" s="3"/>
      <c r="I4" s="60"/>
      <c r="J4" s="61"/>
    </row>
    <row r="5" spans="1:13" s="62" customFormat="1">
      <c r="A5" s="57">
        <v>2018</v>
      </c>
      <c r="C5" s="172">
        <f>SUM(C12:C15)</f>
        <v>0</v>
      </c>
      <c r="D5" s="172">
        <f t="shared" ref="D5:J5" si="0">SUM(D12:D15)</f>
        <v>0</v>
      </c>
      <c r="E5" s="172">
        <f t="shared" si="0"/>
        <v>16483566</v>
      </c>
      <c r="F5" s="172">
        <f t="shared" si="0"/>
        <v>161938</v>
      </c>
      <c r="G5" s="172">
        <f t="shared" si="0"/>
        <v>17562106</v>
      </c>
      <c r="H5" s="172">
        <f>SUM(H12:H15)</f>
        <v>0</v>
      </c>
      <c r="I5" s="173">
        <f t="shared" si="0"/>
        <v>34207610</v>
      </c>
      <c r="J5" s="172">
        <f t="shared" si="0"/>
        <v>17268520</v>
      </c>
    </row>
    <row r="6" spans="1:13" s="62" customFormat="1">
      <c r="A6" s="63">
        <v>2019</v>
      </c>
      <c r="B6" s="57"/>
      <c r="C6" s="172">
        <f>SUM(C16:C19)</f>
        <v>0</v>
      </c>
      <c r="D6" s="172">
        <f t="shared" ref="D6:J6" si="1">SUM(D16:D19)</f>
        <v>0</v>
      </c>
      <c r="E6" s="172">
        <f t="shared" si="1"/>
        <v>11285846</v>
      </c>
      <c r="F6" s="172">
        <f t="shared" si="1"/>
        <v>562093</v>
      </c>
      <c r="G6" s="172">
        <f t="shared" si="1"/>
        <v>20385994</v>
      </c>
      <c r="H6" s="172">
        <f t="shared" si="1"/>
        <v>0</v>
      </c>
      <c r="I6" s="173">
        <f t="shared" si="1"/>
        <v>32233933</v>
      </c>
      <c r="J6" s="172">
        <f t="shared" si="1"/>
        <v>19823446</v>
      </c>
    </row>
    <row r="7" spans="1:13" s="62" customFormat="1">
      <c r="A7" s="63">
        <v>2020</v>
      </c>
      <c r="C7" s="172">
        <f>SUM(C20:C23)</f>
        <v>0</v>
      </c>
      <c r="D7" s="172">
        <f t="shared" ref="D7:J7" si="2">SUM(D20:D23)</f>
        <v>0</v>
      </c>
      <c r="E7" s="172">
        <f t="shared" si="2"/>
        <v>13717894</v>
      </c>
      <c r="F7" s="172">
        <f t="shared" si="2"/>
        <v>52039</v>
      </c>
      <c r="G7" s="172">
        <f t="shared" si="2"/>
        <v>22051399</v>
      </c>
      <c r="H7" s="172">
        <f t="shared" si="2"/>
        <v>65764</v>
      </c>
      <c r="I7" s="173">
        <f t="shared" si="2"/>
        <v>35887096</v>
      </c>
      <c r="J7" s="172">
        <f t="shared" si="2"/>
        <v>22014110</v>
      </c>
    </row>
    <row r="8" spans="1:13" s="62" customFormat="1">
      <c r="A8" s="63">
        <v>2021</v>
      </c>
      <c r="B8" s="57"/>
      <c r="C8" s="172">
        <f>SUM(C24:C27)</f>
        <v>0</v>
      </c>
      <c r="D8" s="172">
        <f t="shared" ref="D8:J8" si="3">SUM(D24:D27)</f>
        <v>0</v>
      </c>
      <c r="E8" s="172">
        <f t="shared" si="3"/>
        <v>13846757</v>
      </c>
      <c r="F8" s="172">
        <f t="shared" si="3"/>
        <v>8591</v>
      </c>
      <c r="G8" s="172">
        <f t="shared" si="3"/>
        <v>30293121</v>
      </c>
      <c r="H8" s="172">
        <f t="shared" si="3"/>
        <v>291280</v>
      </c>
      <c r="I8" s="173">
        <f t="shared" si="3"/>
        <v>44439749</v>
      </c>
      <c r="J8" s="172">
        <f t="shared" si="3"/>
        <v>30146831</v>
      </c>
    </row>
    <row r="9" spans="1:13" s="62" customFormat="1">
      <c r="A9" s="63">
        <v>2022</v>
      </c>
      <c r="B9" s="57" t="s">
        <v>137</v>
      </c>
      <c r="C9" s="172">
        <f>C28</f>
        <v>0</v>
      </c>
      <c r="D9" s="172">
        <f t="shared" ref="D9:J9" si="4">D28</f>
        <v>0</v>
      </c>
      <c r="E9" s="172">
        <f t="shared" si="4"/>
        <v>2307077</v>
      </c>
      <c r="F9" s="172">
        <f t="shared" si="4"/>
        <v>0</v>
      </c>
      <c r="G9" s="172">
        <f t="shared" si="4"/>
        <v>7789368</v>
      </c>
      <c r="H9" s="172">
        <f t="shared" si="4"/>
        <v>0</v>
      </c>
      <c r="I9" s="173">
        <f t="shared" si="4"/>
        <v>10096445</v>
      </c>
      <c r="J9" s="172">
        <f t="shared" si="4"/>
        <v>7789368</v>
      </c>
    </row>
    <row r="10" spans="1:13" s="62" customFormat="1">
      <c r="A10" s="63"/>
      <c r="B10" s="57"/>
      <c r="C10" s="174"/>
      <c r="D10" s="174"/>
      <c r="E10" s="175"/>
      <c r="F10" s="174"/>
      <c r="G10" s="175"/>
      <c r="H10" s="47" t="s">
        <v>138</v>
      </c>
      <c r="I10" s="60"/>
      <c r="J10" s="61"/>
    </row>
    <row r="11" spans="1:13" s="62" customFormat="1" ht="14.5">
      <c r="A11" s="310" t="s">
        <v>94</v>
      </c>
      <c r="B11" s="311"/>
      <c r="C11" s="174"/>
      <c r="D11" s="174"/>
      <c r="E11" s="175"/>
      <c r="F11" s="174"/>
      <c r="G11" s="175"/>
      <c r="H11" s="47"/>
      <c r="I11" s="60"/>
      <c r="J11" s="175"/>
      <c r="M11" s="27"/>
    </row>
    <row r="12" spans="1:13" s="62" customFormat="1" ht="14.5">
      <c r="A12" s="64">
        <v>2018</v>
      </c>
      <c r="B12" s="105" t="s">
        <v>99</v>
      </c>
      <c r="C12" s="172">
        <v>0</v>
      </c>
      <c r="D12" s="172">
        <v>0</v>
      </c>
      <c r="E12" s="145">
        <v>3120995</v>
      </c>
      <c r="F12" s="110">
        <v>29500</v>
      </c>
      <c r="G12" s="145">
        <v>3537077</v>
      </c>
      <c r="H12" s="47">
        <v>0</v>
      </c>
      <c r="I12" s="91">
        <f>SUM(C12:H12)</f>
        <v>6687572</v>
      </c>
      <c r="J12" s="145">
        <f>G12-'8_1_TotX_PC'!G6-'8_1_TotX_PC'!G18</f>
        <v>3523138</v>
      </c>
      <c r="M12" s="27"/>
    </row>
    <row r="13" spans="1:13" s="62" customFormat="1" ht="14.5">
      <c r="A13" s="63"/>
      <c r="B13" s="6" t="s">
        <v>100</v>
      </c>
      <c r="C13" s="172">
        <v>0</v>
      </c>
      <c r="D13" s="172">
        <v>0</v>
      </c>
      <c r="E13" s="145">
        <v>3584905</v>
      </c>
      <c r="F13" s="172">
        <v>66818</v>
      </c>
      <c r="G13" s="145">
        <v>5451790</v>
      </c>
      <c r="H13" s="47">
        <v>0</v>
      </c>
      <c r="I13" s="91">
        <f>SUM(C13:H13)</f>
        <v>9103513</v>
      </c>
      <c r="J13" s="145">
        <f>G13-'8_1_TotX_PC'!H6-'8_1_TotX_PC'!H18</f>
        <v>5176345</v>
      </c>
      <c r="M13" s="77"/>
    </row>
    <row r="14" spans="1:13" s="62" customFormat="1">
      <c r="A14" s="63"/>
      <c r="B14" s="6" t="s">
        <v>101</v>
      </c>
      <c r="C14" s="172">
        <v>0</v>
      </c>
      <c r="D14" s="172">
        <v>0</v>
      </c>
      <c r="E14" s="145">
        <v>6221268</v>
      </c>
      <c r="F14" s="148">
        <v>28662</v>
      </c>
      <c r="G14" s="145">
        <v>3662266</v>
      </c>
      <c r="H14" s="47">
        <v>0</v>
      </c>
      <c r="I14" s="91">
        <f>SUM(C14:H14)</f>
        <v>9912196</v>
      </c>
      <c r="J14" s="145">
        <f>G14-'8_1_TotX_PC'!H7-'8_1_TotX_PC'!H19</f>
        <v>3662266</v>
      </c>
    </row>
    <row r="15" spans="1:13" s="62" customFormat="1">
      <c r="A15" s="63"/>
      <c r="B15" s="6" t="s">
        <v>102</v>
      </c>
      <c r="C15" s="172">
        <v>0</v>
      </c>
      <c r="D15" s="172">
        <v>0</v>
      </c>
      <c r="E15" s="145">
        <v>3556398</v>
      </c>
      <c r="F15" s="172">
        <v>36958</v>
      </c>
      <c r="G15" s="145">
        <v>4910973</v>
      </c>
      <c r="H15" s="47">
        <v>0</v>
      </c>
      <c r="I15" s="91">
        <f>SUM(C15:H15)</f>
        <v>8504329</v>
      </c>
      <c r="J15" s="204">
        <f>G15-'8_1_TotX_PC'!J6-'8_1_TotX_PC'!J18</f>
        <v>4906771</v>
      </c>
      <c r="K15" s="176"/>
    </row>
    <row r="16" spans="1:13" s="62" customFormat="1" ht="14.5">
      <c r="A16" s="64">
        <v>2019</v>
      </c>
      <c r="B16" s="105" t="s">
        <v>99</v>
      </c>
      <c r="C16" s="172">
        <v>0</v>
      </c>
      <c r="D16" s="172">
        <v>0</v>
      </c>
      <c r="E16" s="73">
        <v>2069344</v>
      </c>
      <c r="F16" s="73">
        <v>15521</v>
      </c>
      <c r="G16" s="47">
        <v>4151331</v>
      </c>
      <c r="H16" s="47">
        <v>0</v>
      </c>
      <c r="I16" s="91">
        <f t="shared" ref="I16:I19" si="5">SUM(C16:H16)</f>
        <v>6236196</v>
      </c>
      <c r="J16" s="204">
        <f>G16-'8_1_TotX_PC'!K6-'8_1_TotX_PC'!K18</f>
        <v>3607034</v>
      </c>
      <c r="K16" s="176"/>
    </row>
    <row r="17" spans="1:16" s="62" customFormat="1">
      <c r="A17" s="64"/>
      <c r="B17" s="6" t="s">
        <v>100</v>
      </c>
      <c r="C17" s="172">
        <v>0</v>
      </c>
      <c r="D17" s="172">
        <v>0</v>
      </c>
      <c r="E17" s="146">
        <v>3236015</v>
      </c>
      <c r="F17" s="146">
        <v>122462</v>
      </c>
      <c r="G17" s="146">
        <v>4841742</v>
      </c>
      <c r="H17" s="47">
        <v>0</v>
      </c>
      <c r="I17" s="91">
        <f t="shared" si="5"/>
        <v>8200219</v>
      </c>
      <c r="J17" s="204">
        <f>G17-'8_1_TotX_PC'!K7-'8_1_TotX_PC'!K19</f>
        <v>4841742</v>
      </c>
    </row>
    <row r="18" spans="1:16" s="62" customFormat="1">
      <c r="A18" s="64"/>
      <c r="B18" s="6" t="s">
        <v>101</v>
      </c>
      <c r="C18" s="172">
        <v>0</v>
      </c>
      <c r="D18" s="172">
        <v>0</v>
      </c>
      <c r="E18" s="146">
        <v>1720359</v>
      </c>
      <c r="F18" s="146">
        <v>182788</v>
      </c>
      <c r="G18" s="146">
        <v>5791152</v>
      </c>
      <c r="H18" s="47">
        <v>0</v>
      </c>
      <c r="I18" s="91">
        <f t="shared" si="5"/>
        <v>7694299</v>
      </c>
      <c r="J18" s="146">
        <v>5791152</v>
      </c>
    </row>
    <row r="19" spans="1:16" s="62" customFormat="1">
      <c r="A19" s="64"/>
      <c r="B19" s="6" t="s">
        <v>102</v>
      </c>
      <c r="C19" s="172">
        <v>0</v>
      </c>
      <c r="D19" s="172">
        <v>0</v>
      </c>
      <c r="E19" s="146">
        <v>4260128</v>
      </c>
      <c r="F19" s="146">
        <v>241322</v>
      </c>
      <c r="G19" s="146">
        <v>5601769</v>
      </c>
      <c r="H19" s="47">
        <v>0</v>
      </c>
      <c r="I19" s="91">
        <f t="shared" si="5"/>
        <v>10103219</v>
      </c>
      <c r="J19" s="145">
        <f>G19-'8_1_TotX_PC'!N6-'8_1_TotX_PC'!N18</f>
        <v>5583518</v>
      </c>
    </row>
    <row r="20" spans="1:16" s="62" customFormat="1" ht="14.5">
      <c r="A20" s="64">
        <v>2020</v>
      </c>
      <c r="B20" s="105" t="s">
        <v>99</v>
      </c>
      <c r="C20" s="172">
        <v>0</v>
      </c>
      <c r="D20" s="172">
        <v>0</v>
      </c>
      <c r="E20" s="47">
        <v>2621974</v>
      </c>
      <c r="F20" s="47">
        <v>35129</v>
      </c>
      <c r="G20" s="47">
        <v>5474060</v>
      </c>
      <c r="H20" s="47">
        <f>I20-SUM(C20:G20)</f>
        <v>0</v>
      </c>
      <c r="I20" s="90">
        <v>8131163</v>
      </c>
      <c r="J20" s="145">
        <f>G20-'8_1_TotX_PC'!N7-'8_1_TotX_PC'!N19</f>
        <v>5470671</v>
      </c>
    </row>
    <row r="21" spans="1:16" s="62" customFormat="1" ht="14.5">
      <c r="A21" s="64"/>
      <c r="B21" s="6" t="s">
        <v>100</v>
      </c>
      <c r="C21" s="172">
        <v>0</v>
      </c>
      <c r="D21" s="172">
        <v>0</v>
      </c>
      <c r="E21" s="47">
        <v>6192808</v>
      </c>
      <c r="F21" s="47">
        <v>0</v>
      </c>
      <c r="G21" s="47">
        <v>4693823</v>
      </c>
      <c r="H21" s="47">
        <f t="shared" ref="H21:H28" si="6">I21-SUM(C21:G21)</f>
        <v>0</v>
      </c>
      <c r="I21" s="90">
        <v>10886631</v>
      </c>
      <c r="J21" s="47">
        <v>4693823</v>
      </c>
    </row>
    <row r="22" spans="1:16" s="62" customFormat="1" ht="14.5">
      <c r="A22" s="64"/>
      <c r="B22" s="6" t="s">
        <v>101</v>
      </c>
      <c r="C22" s="172">
        <v>0</v>
      </c>
      <c r="D22" s="172">
        <v>0</v>
      </c>
      <c r="E22" s="47">
        <v>1619238</v>
      </c>
      <c r="F22" s="47">
        <v>13910</v>
      </c>
      <c r="G22" s="47">
        <v>6787956</v>
      </c>
      <c r="H22" s="47">
        <f t="shared" si="6"/>
        <v>6407</v>
      </c>
      <c r="I22" s="162">
        <v>8427511</v>
      </c>
      <c r="J22" s="145">
        <f>G22-'8_1_TotX_PC'!Q6-'8_1_TotX_PC'!Q18</f>
        <v>6754056</v>
      </c>
    </row>
    <row r="23" spans="1:16" s="62" customFormat="1" ht="14.5">
      <c r="A23" s="64"/>
      <c r="B23" s="6" t="s">
        <v>102</v>
      </c>
      <c r="C23" s="172">
        <v>0</v>
      </c>
      <c r="D23" s="172">
        <v>0</v>
      </c>
      <c r="E23" s="47">
        <v>3283874</v>
      </c>
      <c r="F23" s="47">
        <v>3000</v>
      </c>
      <c r="G23" s="47">
        <v>5095560</v>
      </c>
      <c r="H23" s="47">
        <f t="shared" si="6"/>
        <v>59357</v>
      </c>
      <c r="I23" s="162">
        <v>8441791</v>
      </c>
      <c r="J23" s="47">
        <v>5095560</v>
      </c>
    </row>
    <row r="24" spans="1:16" s="62" customFormat="1" ht="14.5">
      <c r="A24" s="64">
        <v>2021</v>
      </c>
      <c r="B24" s="105" t="s">
        <v>99</v>
      </c>
      <c r="C24" s="172">
        <v>0</v>
      </c>
      <c r="D24" s="172">
        <v>0</v>
      </c>
      <c r="E24" s="47">
        <v>3884612</v>
      </c>
      <c r="F24" s="47">
        <v>0</v>
      </c>
      <c r="G24" s="47">
        <v>4301320</v>
      </c>
      <c r="H24" s="47">
        <f t="shared" si="6"/>
        <v>169697</v>
      </c>
      <c r="I24" s="17">
        <v>8355629</v>
      </c>
      <c r="J24" s="47">
        <v>4301320</v>
      </c>
    </row>
    <row r="25" spans="1:16" s="62" customFormat="1" ht="14.5">
      <c r="A25" s="64"/>
      <c r="B25" s="6" t="s">
        <v>100</v>
      </c>
      <c r="C25" s="172">
        <v>0</v>
      </c>
      <c r="D25" s="172">
        <v>0</v>
      </c>
      <c r="E25" s="47">
        <v>2866320</v>
      </c>
      <c r="F25" s="47">
        <v>8591</v>
      </c>
      <c r="G25" s="47">
        <v>9713437</v>
      </c>
      <c r="H25" s="47">
        <f t="shared" si="6"/>
        <v>56181</v>
      </c>
      <c r="I25" s="17">
        <v>12644529</v>
      </c>
      <c r="J25" s="47">
        <v>9713437</v>
      </c>
    </row>
    <row r="26" spans="1:16" s="62" customFormat="1" ht="14.5">
      <c r="A26" s="64"/>
      <c r="B26" s="6" t="s">
        <v>101</v>
      </c>
      <c r="C26" s="172">
        <v>0</v>
      </c>
      <c r="D26" s="172">
        <v>0</v>
      </c>
      <c r="E26" s="47">
        <v>3298824</v>
      </c>
      <c r="F26" s="47">
        <v>0</v>
      </c>
      <c r="G26" s="47">
        <v>9850830</v>
      </c>
      <c r="H26" s="47">
        <f t="shared" si="6"/>
        <v>31106</v>
      </c>
      <c r="I26" s="17">
        <v>13180760</v>
      </c>
      <c r="J26" s="145">
        <f>G26-'8_1_TotX_PC'!U6-'8_1_TotX_PC'!U18</f>
        <v>9704540</v>
      </c>
      <c r="K26" s="27" t="s">
        <v>138</v>
      </c>
    </row>
    <row r="27" spans="1:16" s="62" customFormat="1" ht="14.5">
      <c r="A27" s="64"/>
      <c r="B27" s="6" t="s">
        <v>102</v>
      </c>
      <c r="C27" s="172">
        <v>0</v>
      </c>
      <c r="D27" s="172">
        <v>0</v>
      </c>
      <c r="E27" s="47">
        <v>3797001</v>
      </c>
      <c r="F27" s="47">
        <v>0</v>
      </c>
      <c r="G27" s="47">
        <v>6427534</v>
      </c>
      <c r="H27" s="47">
        <f>I27-SUM(C27:G27)</f>
        <v>34296</v>
      </c>
      <c r="I27" s="17">
        <v>10258831</v>
      </c>
      <c r="J27" s="47">
        <v>6427534</v>
      </c>
    </row>
    <row r="28" spans="1:16" s="62" customFormat="1" ht="14.5">
      <c r="A28" s="64">
        <v>2022</v>
      </c>
      <c r="B28" s="105" t="s">
        <v>99</v>
      </c>
      <c r="C28" s="172">
        <v>0</v>
      </c>
      <c r="D28" s="172">
        <v>0</v>
      </c>
      <c r="E28" s="47">
        <v>2307077</v>
      </c>
      <c r="F28" s="47">
        <v>0</v>
      </c>
      <c r="G28" s="47">
        <v>7789368</v>
      </c>
      <c r="H28" s="47">
        <f t="shared" si="6"/>
        <v>0</v>
      </c>
      <c r="I28" s="77">
        <v>10096445</v>
      </c>
      <c r="J28" s="47">
        <v>7789368</v>
      </c>
    </row>
    <row r="29" spans="1:16" s="62" customFormat="1" ht="14.5">
      <c r="A29" s="64"/>
      <c r="B29" s="105"/>
      <c r="C29" s="47"/>
      <c r="D29" s="52"/>
      <c r="E29" s="52"/>
      <c r="F29" s="52"/>
      <c r="G29" s="52"/>
      <c r="H29" s="52"/>
      <c r="I29" s="47"/>
      <c r="J29" s="204"/>
    </row>
    <row r="30" spans="1:16" ht="14.5">
      <c r="A30" s="28" t="s">
        <v>67</v>
      </c>
      <c r="B30" s="67"/>
      <c r="C30" s="67"/>
      <c r="D30" s="67"/>
      <c r="E30" s="67"/>
      <c r="F30" s="67"/>
      <c r="G30" s="4"/>
      <c r="H30" s="4"/>
      <c r="I30" s="4"/>
      <c r="J30" s="4"/>
      <c r="K30" s="7"/>
      <c r="L30" s="7"/>
      <c r="M30" s="7"/>
      <c r="N30" s="7"/>
      <c r="O30" s="7"/>
      <c r="P30" s="7"/>
    </row>
    <row r="31" spans="1:16" ht="14.5">
      <c r="A31" s="208" t="s">
        <v>84</v>
      </c>
      <c r="B31" s="209"/>
      <c r="C31" s="209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</row>
    <row r="32" spans="1:16" ht="14.5">
      <c r="A32" s="228" t="s">
        <v>219</v>
      </c>
      <c r="B32" s="306"/>
      <c r="C32" s="306"/>
      <c r="D32" s="306"/>
      <c r="E32" s="306"/>
      <c r="F32" s="306"/>
      <c r="G32" s="307"/>
      <c r="H32" s="307"/>
      <c r="I32" s="307"/>
      <c r="J32" s="308"/>
      <c r="K32" s="308"/>
      <c r="L32" s="308"/>
      <c r="M32" s="308"/>
      <c r="N32" s="308"/>
      <c r="O32" s="308"/>
      <c r="P32" s="309"/>
    </row>
    <row r="33" spans="1:16" ht="14.5">
      <c r="A33" s="8" t="s">
        <v>73</v>
      </c>
      <c r="B33" s="88"/>
      <c r="C33" s="7"/>
      <c r="D33" s="7"/>
      <c r="E33" s="7"/>
      <c r="F33" s="7"/>
      <c r="G33" s="7"/>
      <c r="H33" s="7"/>
      <c r="I33" s="7"/>
      <c r="J33" s="4"/>
      <c r="K33" s="7"/>
      <c r="L33" s="7"/>
      <c r="M33" s="7"/>
      <c r="N33" s="7"/>
      <c r="O33" s="7"/>
      <c r="P33" s="7"/>
    </row>
  </sheetData>
  <mergeCells count="7">
    <mergeCell ref="A1:B2"/>
    <mergeCell ref="A31:C31"/>
    <mergeCell ref="A32:P32"/>
    <mergeCell ref="A11:B11"/>
    <mergeCell ref="A4:B4"/>
    <mergeCell ref="C1:J1"/>
    <mergeCell ref="C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EB31-B958-40E5-9D25-E9C2FE6BCC4F}">
  <sheetPr>
    <tabColor rgb="FF00B0F0"/>
  </sheetPr>
  <dimension ref="A1:H17"/>
  <sheetViews>
    <sheetView workbookViewId="0">
      <selection activeCell="J16" sqref="J16"/>
    </sheetView>
  </sheetViews>
  <sheetFormatPr defaultColWidth="8.90625" defaultRowHeight="14.5"/>
  <cols>
    <col min="1" max="2" width="8.90625" style="171"/>
    <col min="3" max="4" width="13.90625" style="171" bestFit="1" customWidth="1"/>
    <col min="5" max="5" width="8.90625" style="171"/>
    <col min="6" max="6" width="15.54296875" style="171" customWidth="1"/>
    <col min="7" max="7" width="8.90625" style="171"/>
    <col min="8" max="8" width="10.08984375" style="171" bestFit="1" customWidth="1"/>
    <col min="9" max="16384" width="8.90625" style="171"/>
  </cols>
  <sheetData>
    <row r="1" spans="1:8" ht="15.5">
      <c r="A1" s="313" t="s">
        <v>214</v>
      </c>
      <c r="B1" s="313"/>
      <c r="C1" s="314" t="s">
        <v>216</v>
      </c>
      <c r="D1" s="315"/>
      <c r="E1" s="315"/>
      <c r="F1" s="315"/>
      <c r="G1" s="315"/>
      <c r="H1" s="315"/>
    </row>
    <row r="2" spans="1:8">
      <c r="A2" s="316"/>
      <c r="B2" s="317"/>
      <c r="C2" s="318" t="s">
        <v>204</v>
      </c>
      <c r="D2" s="316"/>
      <c r="E2" s="316"/>
      <c r="F2" s="316"/>
      <c r="G2" s="316"/>
      <c r="H2" s="316"/>
    </row>
    <row r="3" spans="1:8">
      <c r="A3" s="319"/>
      <c r="B3" s="319"/>
      <c r="C3" s="165">
        <v>1</v>
      </c>
      <c r="D3" s="165">
        <v>2</v>
      </c>
      <c r="E3" s="165">
        <v>3</v>
      </c>
      <c r="F3" s="318">
        <v>4</v>
      </c>
      <c r="G3" s="316"/>
      <c r="H3" s="316"/>
    </row>
    <row r="4" spans="1:8">
      <c r="A4" s="319"/>
      <c r="B4" s="319"/>
      <c r="C4" s="166" t="s">
        <v>205</v>
      </c>
      <c r="D4" s="166" t="s">
        <v>206</v>
      </c>
      <c r="E4" s="166" t="s">
        <v>207</v>
      </c>
      <c r="F4" s="320" t="s">
        <v>208</v>
      </c>
      <c r="G4" s="316"/>
      <c r="H4" s="316"/>
    </row>
    <row r="5" spans="1:8">
      <c r="A5" s="319"/>
      <c r="B5" s="319"/>
      <c r="C5" s="167"/>
      <c r="D5" s="165">
        <v>2.1</v>
      </c>
      <c r="E5" s="165">
        <v>3.2</v>
      </c>
      <c r="F5" s="166">
        <v>4.2</v>
      </c>
      <c r="G5" s="166">
        <v>4.4000000000000004</v>
      </c>
      <c r="H5" s="167"/>
    </row>
    <row r="6" spans="1:8" ht="56">
      <c r="A6" s="323" t="s">
        <v>217</v>
      </c>
      <c r="B6" s="323"/>
      <c r="C6" s="168"/>
      <c r="D6" s="169" t="s">
        <v>209</v>
      </c>
      <c r="E6" s="169" t="s">
        <v>210</v>
      </c>
      <c r="F6" s="169" t="s">
        <v>211</v>
      </c>
      <c r="G6" s="169" t="s">
        <v>66</v>
      </c>
      <c r="H6" s="170" t="s">
        <v>212</v>
      </c>
    </row>
    <row r="7" spans="1:8">
      <c r="A7" s="324" t="s">
        <v>213</v>
      </c>
      <c r="B7" s="324"/>
      <c r="C7" s="324"/>
      <c r="D7" s="324"/>
      <c r="E7" s="324"/>
      <c r="F7" s="324"/>
      <c r="G7" s="324"/>
      <c r="H7" s="324"/>
    </row>
    <row r="8" spans="1:8">
      <c r="A8" s="207">
        <v>2018</v>
      </c>
      <c r="B8" s="123" t="s">
        <v>171</v>
      </c>
      <c r="C8" s="192">
        <v>13428661</v>
      </c>
      <c r="D8" s="192">
        <v>30486940</v>
      </c>
      <c r="E8" s="193">
        <v>0</v>
      </c>
      <c r="F8" s="193">
        <v>0</v>
      </c>
      <c r="G8" s="193">
        <f>H8-SUM(C8:F8)</f>
        <v>0</v>
      </c>
      <c r="H8" s="114">
        <v>43915601</v>
      </c>
    </row>
    <row r="9" spans="1:8">
      <c r="A9" s="279"/>
      <c r="B9" s="123" t="s">
        <v>168</v>
      </c>
      <c r="C9" s="192">
        <v>12351366</v>
      </c>
      <c r="D9" s="192">
        <v>35334015</v>
      </c>
      <c r="E9" s="193">
        <v>0</v>
      </c>
      <c r="F9" s="193">
        <v>0</v>
      </c>
      <c r="G9" s="193">
        <f t="shared" ref="G9:G12" si="0">H9-SUM(C9:F9)</f>
        <v>0</v>
      </c>
      <c r="H9" s="114">
        <v>47685381</v>
      </c>
    </row>
    <row r="10" spans="1:8">
      <c r="A10" s="279"/>
      <c r="B10" s="123" t="s">
        <v>142</v>
      </c>
      <c r="C10" s="192">
        <v>18789567</v>
      </c>
      <c r="D10" s="192">
        <v>35465208</v>
      </c>
      <c r="E10" s="193">
        <v>0</v>
      </c>
      <c r="F10" s="193">
        <v>0</v>
      </c>
      <c r="G10" s="193">
        <f t="shared" si="0"/>
        <v>0</v>
      </c>
      <c r="H10" s="114">
        <v>54254775</v>
      </c>
    </row>
    <row r="11" spans="1:8">
      <c r="A11" s="283">
        <v>2019</v>
      </c>
      <c r="B11" s="123" t="s">
        <v>171</v>
      </c>
      <c r="C11" s="194">
        <v>11681757</v>
      </c>
      <c r="D11" s="194">
        <v>22451082</v>
      </c>
      <c r="E11" s="193">
        <v>0</v>
      </c>
      <c r="F11" s="193">
        <v>0</v>
      </c>
      <c r="G11" s="193">
        <f t="shared" si="0"/>
        <v>0</v>
      </c>
      <c r="H11" s="114">
        <v>34132839</v>
      </c>
    </row>
    <row r="12" spans="1:8">
      <c r="A12" s="284"/>
      <c r="B12" s="123" t="s">
        <v>142</v>
      </c>
      <c r="C12" s="191">
        <v>10400886</v>
      </c>
      <c r="D12" s="194">
        <v>25963930</v>
      </c>
      <c r="E12" s="193">
        <v>0</v>
      </c>
      <c r="F12" s="193">
        <v>0</v>
      </c>
      <c r="G12" s="193">
        <f t="shared" si="0"/>
        <v>0</v>
      </c>
      <c r="H12" s="114">
        <v>36364816</v>
      </c>
    </row>
    <row r="13" spans="1:8">
      <c r="C13" s="190"/>
      <c r="D13" s="190"/>
      <c r="E13" s="190"/>
      <c r="F13" s="190"/>
      <c r="G13" s="190"/>
      <c r="H13" s="190"/>
    </row>
    <row r="14" spans="1:8">
      <c r="A14" s="28" t="s">
        <v>67</v>
      </c>
      <c r="B14" s="158"/>
      <c r="C14" s="158"/>
      <c r="D14" s="155"/>
      <c r="E14" s="158"/>
    </row>
    <row r="15" spans="1:8">
      <c r="A15" s="208" t="s">
        <v>84</v>
      </c>
      <c r="B15" s="209"/>
      <c r="C15" s="209"/>
      <c r="D15" s="209"/>
      <c r="E15" s="47"/>
      <c r="H15" s="195" t="s">
        <v>138</v>
      </c>
    </row>
    <row r="16" spans="1:8">
      <c r="A16" s="228" t="s">
        <v>218</v>
      </c>
      <c r="B16" s="229"/>
      <c r="C16" s="229"/>
      <c r="D16" s="229"/>
      <c r="E16" s="229"/>
      <c r="F16" s="321"/>
      <c r="G16" s="321"/>
      <c r="H16" s="322"/>
    </row>
    <row r="17" spans="1:5">
      <c r="A17" s="8" t="s">
        <v>73</v>
      </c>
      <c r="B17" s="3"/>
      <c r="C17" s="3"/>
      <c r="D17" s="156"/>
      <c r="E17" s="3"/>
    </row>
  </sheetData>
  <mergeCells count="13">
    <mergeCell ref="A15:D15"/>
    <mergeCell ref="A16:H16"/>
    <mergeCell ref="A6:B6"/>
    <mergeCell ref="A7:H7"/>
    <mergeCell ref="A8:A10"/>
    <mergeCell ref="A11:A12"/>
    <mergeCell ref="A1:B1"/>
    <mergeCell ref="C1:H1"/>
    <mergeCell ref="A2:B2"/>
    <mergeCell ref="C2:H2"/>
    <mergeCell ref="A3:B5"/>
    <mergeCell ref="F3:H3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2_M</vt:lpstr>
      <vt:lpstr>5_TotX</vt:lpstr>
      <vt:lpstr>6_PrinX</vt:lpstr>
      <vt:lpstr>7_PrinM</vt:lpstr>
      <vt:lpstr>8_1_TotX_PC</vt:lpstr>
      <vt:lpstr>8_2_M_PC</vt:lpstr>
      <vt:lpstr>9_TotX_Reg</vt:lpstr>
      <vt:lpstr>10_2_M_MT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Wells</dc:creator>
  <cp:lastModifiedBy>Nilima Lal</cp:lastModifiedBy>
  <cp:lastPrinted>2015-07-20T22:53:38Z</cp:lastPrinted>
  <dcterms:created xsi:type="dcterms:W3CDTF">2015-06-22T00:52:34Z</dcterms:created>
  <dcterms:modified xsi:type="dcterms:W3CDTF">2022-05-25T05:12:09Z</dcterms:modified>
</cp:coreProperties>
</file>