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rtrandb\OneDrive - SPC 1\workshop\SPC - Sampling workshop\2020 workshop\flash drive workshop\day 2\"/>
    </mc:Choice>
  </mc:AlternateContent>
  <bookViews>
    <workbookView xWindow="0" yWindow="0" windowWidth="19200" windowHeight="7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17" i="1"/>
  <c r="I16" i="1"/>
  <c r="I12" i="1"/>
  <c r="I11" i="1"/>
  <c r="I10" i="1"/>
  <c r="I5" i="1"/>
  <c r="I6" i="1"/>
  <c r="I4" i="1"/>
  <c r="G17" i="1"/>
  <c r="G16" i="1"/>
  <c r="G11" i="1"/>
  <c r="G10" i="1"/>
  <c r="G5" i="1"/>
  <c r="G4" i="1"/>
  <c r="F18" i="1" l="1"/>
  <c r="G6" i="1" l="1"/>
  <c r="H6" i="1" s="1"/>
  <c r="G18" i="1"/>
  <c r="H18" i="1" s="1"/>
  <c r="H17" i="1"/>
  <c r="H16" i="1"/>
  <c r="G12" i="1"/>
  <c r="H12" i="1" s="1"/>
  <c r="H11" i="1"/>
  <c r="H10" i="1"/>
  <c r="H4" i="1"/>
  <c r="B18" i="1"/>
  <c r="D18" i="1" s="1"/>
  <c r="B12" i="1"/>
  <c r="D12" i="1" s="1"/>
  <c r="H5" i="1" l="1"/>
  <c r="F6" i="1" l="1"/>
  <c r="B6" i="1"/>
  <c r="C4" i="1" l="1"/>
  <c r="C17" i="1"/>
  <c r="C10" i="1"/>
  <c r="C16" i="1"/>
  <c r="C11" i="1"/>
  <c r="C18" i="1"/>
  <c r="C12" i="1"/>
  <c r="C6" i="1"/>
  <c r="F10" i="1"/>
  <c r="F11" i="1"/>
  <c r="C5" i="1"/>
  <c r="D6" i="1"/>
  <c r="F12" i="1" l="1"/>
</calcChain>
</file>

<file path=xl/sharedStrings.xml><?xml version="1.0" encoding="utf-8"?>
<sst xmlns="http://schemas.openxmlformats.org/spreadsheetml/2006/main" count="30" uniqueCount="14">
  <si>
    <t>strata 1</t>
  </si>
  <si>
    <t>strata 2</t>
  </si>
  <si>
    <t>N</t>
  </si>
  <si>
    <t>x</t>
  </si>
  <si>
    <t>s</t>
  </si>
  <si>
    <t>%</t>
  </si>
  <si>
    <t>var</t>
  </si>
  <si>
    <t>e(srs)</t>
  </si>
  <si>
    <t>equal allocation</t>
  </si>
  <si>
    <t>n</t>
  </si>
  <si>
    <t>proportional allocation</t>
  </si>
  <si>
    <t>optimal allocation</t>
  </si>
  <si>
    <t>RSE</t>
  </si>
  <si>
    <t>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</si>
</sst>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" x14ac:knownFonts="1"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I25" sqref="I25"/>
    </sheetView>
  </sheetViews>
  <sheetFormatPr defaultRowHeight="10" x14ac:dyDescent="0.2"/>
  <cols>
    <col min="9" max="9" width="12.33203125" style="2" bestFit="1" customWidth="1"/>
  </cols>
  <sheetData>
    <row r="1" spans="1:12" x14ac:dyDescent="0.2">
      <c r="F1">
        <v>800</v>
      </c>
    </row>
    <row r="2" spans="1:12" x14ac:dyDescent="0.2">
      <c r="F2" t="s">
        <v>8</v>
      </c>
    </row>
    <row r="3" spans="1:12" x14ac:dyDescent="0.2">
      <c r="B3" s="1" t="s">
        <v>2</v>
      </c>
      <c r="C3" s="1" t="s">
        <v>5</v>
      </c>
      <c r="D3" s="1" t="s">
        <v>3</v>
      </c>
      <c r="E3" s="1" t="s">
        <v>4</v>
      </c>
      <c r="F3" s="1" t="s">
        <v>9</v>
      </c>
      <c r="G3" s="1" t="s">
        <v>6</v>
      </c>
      <c r="H3" s="1" t="s">
        <v>7</v>
      </c>
      <c r="I3" s="6" t="s">
        <v>12</v>
      </c>
      <c r="J3" s="5"/>
      <c r="K3" s="5"/>
    </row>
    <row r="4" spans="1:12" x14ac:dyDescent="0.2">
      <c r="A4" t="s">
        <v>0</v>
      </c>
      <c r="B4">
        <v>7500</v>
      </c>
      <c r="C4">
        <f>B4/$B$6</f>
        <v>0.75</v>
      </c>
      <c r="D4">
        <v>1000</v>
      </c>
      <c r="E4">
        <v>200</v>
      </c>
      <c r="F4">
        <v>400</v>
      </c>
      <c r="G4" s="4">
        <f>(E4^2/F4)</f>
        <v>100</v>
      </c>
      <c r="H4" s="4">
        <f>SQRT(G4)</f>
        <v>10</v>
      </c>
      <c r="I4" s="2">
        <f>H4/D4</f>
        <v>0.01</v>
      </c>
      <c r="J4" s="3"/>
      <c r="K4" s="3"/>
      <c r="L4" s="2"/>
    </row>
    <row r="5" spans="1:12" x14ac:dyDescent="0.2">
      <c r="A5" t="s">
        <v>1</v>
      </c>
      <c r="B5">
        <v>2500</v>
      </c>
      <c r="C5">
        <f>B5/$B$6</f>
        <v>0.25</v>
      </c>
      <c r="D5">
        <v>200</v>
      </c>
      <c r="E5">
        <v>25</v>
      </c>
      <c r="F5">
        <v>400</v>
      </c>
      <c r="G5" s="4">
        <f>(E5^2/F5)</f>
        <v>1.5625</v>
      </c>
      <c r="H5" s="4">
        <f>SQRT(G5)</f>
        <v>1.25</v>
      </c>
      <c r="I5" s="2">
        <f t="shared" ref="I5:I6" si="0">H5/D5</f>
        <v>6.2500000000000003E-3</v>
      </c>
      <c r="J5" s="3"/>
      <c r="K5" s="3"/>
      <c r="L5" s="2"/>
    </row>
    <row r="6" spans="1:12" x14ac:dyDescent="0.2">
      <c r="A6" t="s">
        <v>13</v>
      </c>
      <c r="B6">
        <f>SUM(B4:B5)</f>
        <v>10000</v>
      </c>
      <c r="C6">
        <f>B6/$B$6</f>
        <v>1</v>
      </c>
      <c r="D6">
        <f>(D4*B4+D5*B5)/B6</f>
        <v>800</v>
      </c>
      <c r="F6">
        <f>SUM(F4:F5)</f>
        <v>800</v>
      </c>
      <c r="G6" s="4">
        <f>SUMPRODUCT(G4:G5,C4:C5,C4:C5)</f>
        <v>56.34765625</v>
      </c>
      <c r="H6" s="4">
        <f>SQRT(G6)</f>
        <v>7.5065075934151961</v>
      </c>
      <c r="I6" s="2">
        <f t="shared" si="0"/>
        <v>9.3831344917689949E-3</v>
      </c>
      <c r="J6" s="3"/>
      <c r="K6" s="3"/>
      <c r="L6" s="2"/>
    </row>
    <row r="7" spans="1:12" x14ac:dyDescent="0.2">
      <c r="H7" s="4"/>
    </row>
    <row r="8" spans="1:12" x14ac:dyDescent="0.2">
      <c r="F8" t="s">
        <v>10</v>
      </c>
      <c r="H8" s="4"/>
    </row>
    <row r="9" spans="1:12" x14ac:dyDescent="0.2">
      <c r="B9" s="1" t="s">
        <v>2</v>
      </c>
      <c r="C9" s="1" t="s">
        <v>5</v>
      </c>
      <c r="D9" s="1" t="s">
        <v>3</v>
      </c>
      <c r="E9" s="1" t="s">
        <v>4</v>
      </c>
      <c r="F9" s="1" t="s">
        <v>9</v>
      </c>
      <c r="G9" s="1"/>
      <c r="H9" s="4"/>
    </row>
    <row r="10" spans="1:12" x14ac:dyDescent="0.2">
      <c r="A10" t="s">
        <v>0</v>
      </c>
      <c r="B10">
        <v>7500</v>
      </c>
      <c r="C10">
        <f>B10/$B$6</f>
        <v>0.75</v>
      </c>
      <c r="D10">
        <v>1000</v>
      </c>
      <c r="E10">
        <v>200</v>
      </c>
      <c r="F10">
        <f>F1*B4/$B$6</f>
        <v>600</v>
      </c>
      <c r="G10" s="4">
        <f>(E10^2/F10)</f>
        <v>66.666666666666671</v>
      </c>
      <c r="H10" s="4">
        <f>SQRT(G10)</f>
        <v>8.1649658092772608</v>
      </c>
      <c r="I10" s="2">
        <f>H10/D10</f>
        <v>8.1649658092772612E-3</v>
      </c>
      <c r="J10" s="3"/>
      <c r="K10" s="3"/>
    </row>
    <row r="11" spans="1:12" x14ac:dyDescent="0.2">
      <c r="A11" t="s">
        <v>1</v>
      </c>
      <c r="B11">
        <v>2500</v>
      </c>
      <c r="C11">
        <f>B11/$B$6</f>
        <v>0.25</v>
      </c>
      <c r="D11">
        <v>200</v>
      </c>
      <c r="E11">
        <v>25</v>
      </c>
      <c r="F11">
        <f>F1*B5/$B$6</f>
        <v>200</v>
      </c>
      <c r="G11" s="4">
        <f>(E11^2/F11)</f>
        <v>3.125</v>
      </c>
      <c r="H11" s="4">
        <f>SQRT(G11)</f>
        <v>1.7677669529663689</v>
      </c>
      <c r="I11" s="2">
        <f t="shared" ref="I11:I12" si="1">H11/D11</f>
        <v>8.838834764831844E-3</v>
      </c>
      <c r="J11" s="3"/>
      <c r="K11" s="3"/>
    </row>
    <row r="12" spans="1:12" x14ac:dyDescent="0.2">
      <c r="A12" t="s">
        <v>13</v>
      </c>
      <c r="B12">
        <f>SUM(B10:B11)</f>
        <v>10000</v>
      </c>
      <c r="C12">
        <f>B12/$B$6</f>
        <v>1</v>
      </c>
      <c r="D12">
        <f>(D10*B10+D11*B11)/B12</f>
        <v>800</v>
      </c>
      <c r="F12">
        <f>SUM(F10:F11)</f>
        <v>800</v>
      </c>
      <c r="G12" s="4">
        <f>SUMPRODUCT(G10:G11,C10:C11,C10:C11)</f>
        <v>37.6953125</v>
      </c>
      <c r="H12" s="4">
        <f>SQRT(G12)</f>
        <v>6.1396508451214062</v>
      </c>
      <c r="I12" s="2">
        <f t="shared" si="1"/>
        <v>7.6745635564017577E-3</v>
      </c>
      <c r="J12" s="3"/>
      <c r="K12" s="3"/>
    </row>
    <row r="13" spans="1:12" x14ac:dyDescent="0.2">
      <c r="H13" s="4"/>
    </row>
    <row r="14" spans="1:12" x14ac:dyDescent="0.2">
      <c r="F14" t="s">
        <v>11</v>
      </c>
      <c r="H14" s="4"/>
    </row>
    <row r="15" spans="1:12" x14ac:dyDescent="0.2">
      <c r="B15" s="1" t="s">
        <v>2</v>
      </c>
      <c r="C15" s="1" t="s">
        <v>5</v>
      </c>
      <c r="D15" s="1" t="s">
        <v>3</v>
      </c>
      <c r="E15" s="1" t="s">
        <v>4</v>
      </c>
      <c r="F15" s="1" t="s">
        <v>9</v>
      </c>
      <c r="G15" s="1"/>
      <c r="H15" s="4"/>
    </row>
    <row r="16" spans="1:12" x14ac:dyDescent="0.2">
      <c r="A16" t="s">
        <v>0</v>
      </c>
      <c r="B16">
        <v>7500</v>
      </c>
      <c r="C16">
        <f>B16/$B$6</f>
        <v>0.75</v>
      </c>
      <c r="D16">
        <v>1000</v>
      </c>
      <c r="E16">
        <v>200</v>
      </c>
      <c r="F16">
        <v>768</v>
      </c>
      <c r="G16" s="4">
        <f>(E16^2/F16)</f>
        <v>52.083333333333336</v>
      </c>
      <c r="H16" s="4">
        <f>SQRT(G16)</f>
        <v>7.2168783648703219</v>
      </c>
      <c r="I16" s="2">
        <f>H16/D16</f>
        <v>7.2168783648703218E-3</v>
      </c>
      <c r="J16" s="3"/>
      <c r="K16" s="3"/>
    </row>
    <row r="17" spans="1:11" x14ac:dyDescent="0.2">
      <c r="A17" t="s">
        <v>1</v>
      </c>
      <c r="B17">
        <v>2500</v>
      </c>
      <c r="C17">
        <f>B17/$B$6</f>
        <v>0.25</v>
      </c>
      <c r="D17">
        <v>200</v>
      </c>
      <c r="E17">
        <v>25</v>
      </c>
      <c r="F17">
        <v>32</v>
      </c>
      <c r="G17" s="4">
        <f>(E17^2/F17)</f>
        <v>19.53125</v>
      </c>
      <c r="H17" s="4">
        <f>SQRT(G17)</f>
        <v>4.4194173824159222</v>
      </c>
      <c r="I17" s="2">
        <f t="shared" ref="I17:I18" si="2">H17/D17</f>
        <v>2.2097086912079612E-2</v>
      </c>
      <c r="J17" s="3"/>
      <c r="K17" s="3"/>
    </row>
    <row r="18" spans="1:11" x14ac:dyDescent="0.2">
      <c r="A18" t="s">
        <v>13</v>
      </c>
      <c r="B18">
        <f>SUM(B16:B17)</f>
        <v>10000</v>
      </c>
      <c r="C18">
        <f>B18/$B$6</f>
        <v>1</v>
      </c>
      <c r="D18">
        <f>(D16*B16+D17*B17)/B18</f>
        <v>800</v>
      </c>
      <c r="F18">
        <f>SUM(F16:F17)</f>
        <v>800</v>
      </c>
      <c r="G18" s="4">
        <f>SUMPRODUCT(G16:G17,C16:C17,C16:C17)</f>
        <v>30.517578125</v>
      </c>
      <c r="H18" s="4">
        <f>SQRT(G18)</f>
        <v>5.5242717280199027</v>
      </c>
      <c r="I18" s="2">
        <f t="shared" si="2"/>
        <v>6.9053396600248784E-3</v>
      </c>
      <c r="J18" s="3"/>
      <c r="K18" s="3"/>
    </row>
  </sheetData>
  <mergeCells count="1">
    <mergeCell ref="J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Bertrand Buffiere</dc:creator>
  <cp:lastModifiedBy>Bertrand Buffiere</cp:lastModifiedBy>
  <dcterms:created xsi:type="dcterms:W3CDTF">2020-02-24T09:18:06Z</dcterms:created>
  <dcterms:modified xsi:type="dcterms:W3CDTF">2020-02-25T01:31:11Z</dcterms:modified>
</cp:coreProperties>
</file>