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trandb\OneDrive - SPC 1\workshop\SPC - Sampling workshop\2020 workshop\flash drive workshop\day 6\"/>
    </mc:Choice>
  </mc:AlternateContent>
  <bookViews>
    <workbookView xWindow="0" yWindow="0" windowWidth="28800" windowHeight="11700"/>
  </bookViews>
  <sheets>
    <sheet name="Vu 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1" i="1" l="1"/>
  <c r="H254" i="1"/>
  <c r="H240" i="1"/>
  <c r="H311" i="1" l="1"/>
  <c r="H343" i="1"/>
  <c r="H342" i="1"/>
  <c r="H340" i="1"/>
  <c r="H339" i="1"/>
  <c r="H341" i="1" s="1"/>
  <c r="H344" i="1" s="1"/>
  <c r="H333" i="1"/>
  <c r="H332" i="1"/>
  <c r="H326" i="1"/>
  <c r="H325" i="1"/>
  <c r="H324" i="1"/>
  <c r="H323" i="1"/>
  <c r="H316" i="1"/>
  <c r="H315" i="1"/>
  <c r="H314" i="1"/>
  <c r="H313" i="1"/>
  <c r="H312" i="1"/>
  <c r="H310" i="1"/>
  <c r="H309" i="1"/>
  <c r="H308" i="1"/>
  <c r="H307" i="1"/>
  <c r="H299" i="1"/>
  <c r="H298" i="1"/>
  <c r="H296" i="1"/>
  <c r="H295" i="1"/>
  <c r="H293" i="1"/>
  <c r="H290" i="1"/>
  <c r="H289" i="1"/>
  <c r="H288" i="1"/>
  <c r="A286" i="1"/>
  <c r="H284" i="1"/>
  <c r="H283" i="1"/>
  <c r="A282" i="1"/>
  <c r="H280" i="1"/>
  <c r="H278" i="1"/>
  <c r="H276" i="1"/>
  <c r="H275" i="1"/>
  <c r="H274" i="1"/>
  <c r="A272" i="1"/>
  <c r="A270" i="1"/>
  <c r="H268" i="1"/>
  <c r="H267" i="1"/>
  <c r="H266" i="1"/>
  <c r="H264" i="1"/>
  <c r="A262" i="1"/>
  <c r="H260" i="1"/>
  <c r="H259" i="1"/>
  <c r="H258" i="1"/>
  <c r="H257" i="1"/>
  <c r="H256" i="1"/>
  <c r="H253" i="1"/>
  <c r="H252" i="1"/>
  <c r="H251" i="1"/>
  <c r="A249" i="1"/>
  <c r="H247" i="1"/>
  <c r="H246" i="1"/>
  <c r="H245" i="1"/>
  <c r="H244" i="1"/>
  <c r="H243" i="1"/>
  <c r="A242" i="1"/>
  <c r="H239" i="1"/>
  <c r="H238" i="1"/>
  <c r="H237" i="1"/>
  <c r="H236" i="1"/>
  <c r="H235" i="1"/>
  <c r="A234" i="1"/>
  <c r="H232" i="1"/>
  <c r="H231" i="1"/>
  <c r="H230" i="1"/>
  <c r="A229" i="1"/>
  <c r="H227" i="1"/>
  <c r="H226" i="1"/>
  <c r="A225" i="1"/>
  <c r="H223" i="1"/>
  <c r="H222" i="1"/>
  <c r="H221" i="1"/>
  <c r="H220" i="1"/>
  <c r="H219" i="1"/>
  <c r="H218" i="1"/>
  <c r="H217" i="1"/>
  <c r="H216" i="1"/>
  <c r="H215" i="1"/>
  <c r="H214" i="1"/>
  <c r="A213" i="1"/>
  <c r="H211" i="1"/>
  <c r="H210" i="1"/>
  <c r="H209" i="1"/>
  <c r="H208" i="1"/>
  <c r="A207" i="1"/>
  <c r="A205" i="1"/>
  <c r="A203" i="1"/>
  <c r="H196" i="1"/>
  <c r="H195" i="1"/>
  <c r="H193" i="1"/>
  <c r="H197" i="1" s="1"/>
  <c r="H190" i="1"/>
  <c r="H189" i="1"/>
  <c r="H188" i="1"/>
  <c r="H184" i="1"/>
  <c r="H183" i="1"/>
  <c r="H182" i="1"/>
  <c r="H181" i="1"/>
  <c r="H180" i="1"/>
  <c r="H179" i="1"/>
  <c r="H178" i="1"/>
  <c r="H177" i="1"/>
  <c r="H176" i="1"/>
  <c r="H175" i="1"/>
  <c r="H174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45" i="1"/>
  <c r="H143" i="1"/>
  <c r="H142" i="1"/>
  <c r="H140" i="1"/>
  <c r="H139" i="1"/>
  <c r="H136" i="1"/>
  <c r="H134" i="1"/>
  <c r="H133" i="1"/>
  <c r="H131" i="1"/>
  <c r="H130" i="1"/>
  <c r="H127" i="1"/>
  <c r="H125" i="1"/>
  <c r="H124" i="1"/>
  <c r="H122" i="1"/>
  <c r="H121" i="1"/>
  <c r="H118" i="1"/>
  <c r="H116" i="1"/>
  <c r="H115" i="1"/>
  <c r="H117" i="1" s="1"/>
  <c r="H113" i="1"/>
  <c r="H112" i="1"/>
  <c r="H109" i="1"/>
  <c r="H107" i="1"/>
  <c r="H106" i="1"/>
  <c r="H104" i="1"/>
  <c r="H103" i="1"/>
  <c r="H100" i="1"/>
  <c r="H98" i="1"/>
  <c r="H97" i="1"/>
  <c r="H99" i="1" s="1"/>
  <c r="H95" i="1"/>
  <c r="H94" i="1"/>
  <c r="H91" i="1"/>
  <c r="H89" i="1"/>
  <c r="H88" i="1"/>
  <c r="H86" i="1"/>
  <c r="H85" i="1"/>
  <c r="H82" i="1"/>
  <c r="H80" i="1"/>
  <c r="H79" i="1"/>
  <c r="H77" i="1"/>
  <c r="H76" i="1"/>
  <c r="H73" i="1"/>
  <c r="H71" i="1"/>
  <c r="H70" i="1"/>
  <c r="H68" i="1"/>
  <c r="H67" i="1"/>
  <c r="H64" i="1"/>
  <c r="H62" i="1"/>
  <c r="H61" i="1"/>
  <c r="H63" i="1" s="1"/>
  <c r="H59" i="1"/>
  <c r="H58" i="1"/>
  <c r="H55" i="1"/>
  <c r="H53" i="1"/>
  <c r="H52" i="1"/>
  <c r="H50" i="1"/>
  <c r="H49" i="1"/>
  <c r="H46" i="1"/>
  <c r="H44" i="1"/>
  <c r="H43" i="1"/>
  <c r="H41" i="1"/>
  <c r="H40" i="1"/>
  <c r="H42" i="1" s="1"/>
  <c r="H37" i="1"/>
  <c r="H35" i="1"/>
  <c r="H34" i="1"/>
  <c r="H32" i="1"/>
  <c r="H31" i="1"/>
  <c r="H28" i="1"/>
  <c r="H26" i="1"/>
  <c r="H25" i="1"/>
  <c r="H27" i="1" s="1"/>
  <c r="H23" i="1"/>
  <c r="H22" i="1"/>
  <c r="H19" i="1"/>
  <c r="H15" i="1"/>
  <c r="H16" i="1"/>
  <c r="H12" i="1"/>
  <c r="H11" i="1"/>
  <c r="H7" i="1"/>
  <c r="H8" i="1"/>
  <c r="H6" i="1"/>
  <c r="H241" i="1" l="1"/>
  <c r="H212" i="1"/>
  <c r="H228" i="1"/>
  <c r="H285" i="1"/>
  <c r="H336" i="1"/>
  <c r="H334" i="1"/>
  <c r="H233" i="1"/>
  <c r="H261" i="1"/>
  <c r="H300" i="1"/>
  <c r="H317" i="1"/>
  <c r="H281" i="1"/>
  <c r="H169" i="1"/>
  <c r="H185" i="1"/>
  <c r="H269" i="1"/>
  <c r="H327" i="1"/>
  <c r="H329" i="1" s="1"/>
  <c r="H224" i="1"/>
  <c r="H248" i="1"/>
  <c r="H191" i="1"/>
  <c r="H17" i="1"/>
  <c r="H199" i="1"/>
  <c r="H144" i="1"/>
  <c r="H135" i="1"/>
  <c r="H114" i="1"/>
  <c r="H119" i="1" s="1"/>
  <c r="H108" i="1"/>
  <c r="H90" i="1"/>
  <c r="H81" i="1"/>
  <c r="H78" i="1"/>
  <c r="H72" i="1"/>
  <c r="H45" i="1"/>
  <c r="H47" i="1" s="1"/>
  <c r="H36" i="1"/>
  <c r="H9" i="1"/>
  <c r="H51" i="1"/>
  <c r="H123" i="1"/>
  <c r="H69" i="1"/>
  <c r="H105" i="1"/>
  <c r="H141" i="1"/>
  <c r="H33" i="1"/>
  <c r="H13" i="1"/>
  <c r="H54" i="1"/>
  <c r="H87" i="1"/>
  <c r="H126" i="1"/>
  <c r="H320" i="1"/>
  <c r="H18" i="1"/>
  <c r="H20" i="1" s="1"/>
  <c r="H24" i="1"/>
  <c r="H29" i="1" s="1"/>
  <c r="H60" i="1"/>
  <c r="H65" i="1" s="1"/>
  <c r="H83" i="1"/>
  <c r="H96" i="1"/>
  <c r="H101" i="1" s="1"/>
  <c r="H132" i="1"/>
  <c r="H38" i="1" l="1"/>
  <c r="H74" i="1"/>
  <c r="H137" i="1"/>
  <c r="H303" i="1"/>
  <c r="H146" i="1"/>
  <c r="H128" i="1"/>
  <c r="H110" i="1"/>
  <c r="H92" i="1"/>
  <c r="H56" i="1"/>
  <c r="H148" i="1" l="1"/>
  <c r="H347" i="1" s="1"/>
  <c r="H348" i="1" s="1"/>
  <c r="H349" i="1" s="1"/>
</calcChain>
</file>

<file path=xl/sharedStrings.xml><?xml version="1.0" encoding="utf-8"?>
<sst xmlns="http://schemas.openxmlformats.org/spreadsheetml/2006/main" count="881" uniqueCount="269">
  <si>
    <t>Cost Item</t>
  </si>
  <si>
    <t>Factor 1</t>
  </si>
  <si>
    <t>Factor 2</t>
  </si>
  <si>
    <t>Factor 3</t>
  </si>
  <si>
    <t>Item total</t>
  </si>
  <si>
    <t>#</t>
  </si>
  <si>
    <t>Description</t>
  </si>
  <si>
    <t>Vatu</t>
  </si>
  <si>
    <t>1. STAFFING COSTS</t>
  </si>
  <si>
    <t>Project Coordinator</t>
  </si>
  <si>
    <t>Project Mgr</t>
  </si>
  <si>
    <t>month</t>
  </si>
  <si>
    <t>week</t>
  </si>
  <si>
    <t>provident funds Employer</t>
  </si>
  <si>
    <t>team</t>
  </si>
  <si>
    <t>total</t>
  </si>
  <si>
    <t>Assistant to the Project</t>
  </si>
  <si>
    <t>Assit. Proj.</t>
  </si>
  <si>
    <t>Finance officer</t>
  </si>
  <si>
    <t>Addition field staff</t>
  </si>
  <si>
    <t>Headquartes supervisors</t>
  </si>
  <si>
    <t>HQ Supervisors</t>
  </si>
  <si>
    <t>weeks (6day)</t>
  </si>
  <si>
    <t>Shefa - Urban No 1 (Pt Vila)</t>
  </si>
  <si>
    <t xml:space="preserve">Supervisor </t>
  </si>
  <si>
    <t>Supervisor</t>
  </si>
  <si>
    <t>Supervisor retainer fee</t>
  </si>
  <si>
    <t>weeks (5day)</t>
  </si>
  <si>
    <t>Enumerators</t>
  </si>
  <si>
    <t>Enumerator</t>
  </si>
  <si>
    <t>Enumerators retainer fee</t>
  </si>
  <si>
    <t>round</t>
  </si>
  <si>
    <t>Allowances team (while on the fiel)</t>
  </si>
  <si>
    <t>weeks</t>
  </si>
  <si>
    <t>Shefa - Urban No 2 (Pt Vila)</t>
  </si>
  <si>
    <t>Shefa - Rural  No 3</t>
  </si>
  <si>
    <t>Shefa - Rural  No 4</t>
  </si>
  <si>
    <t>Tafea -  team No 5</t>
  </si>
  <si>
    <t>Tafea -  team No 6</t>
  </si>
  <si>
    <t>Malampa -  team No 7 (North Malakula)</t>
  </si>
  <si>
    <t>Malampa -  team No 8 (South Malakula)</t>
  </si>
  <si>
    <t>Penama -  team No 9 (Based in Pentecost)</t>
  </si>
  <si>
    <t>Penama - team No10 (Based in Pentecost)</t>
  </si>
  <si>
    <t>Sanma  - Urban No 11 (Santo)</t>
  </si>
  <si>
    <t>Sanma - Rural  No 12</t>
  </si>
  <si>
    <t>Sanma - Rural  No 13</t>
  </si>
  <si>
    <t>Torba - Team No 14 (Vanua Lava based)</t>
  </si>
  <si>
    <t>Total staffing costs</t>
  </si>
  <si>
    <t xml:space="preserve">Main Training </t>
  </si>
  <si>
    <t>Training venue</t>
  </si>
  <si>
    <t>Venues</t>
  </si>
  <si>
    <t>per week</t>
  </si>
  <si>
    <t xml:space="preserve">Training flights Santo Team </t>
  </si>
  <si>
    <t>Field Staff</t>
  </si>
  <si>
    <t>return ticket</t>
  </si>
  <si>
    <t>per tkt</t>
  </si>
  <si>
    <t>Training allowance tranpsort - TEAM Santo</t>
  </si>
  <si>
    <t>days</t>
  </si>
  <si>
    <t>per person</t>
  </si>
  <si>
    <t>Training flights Tafea team</t>
  </si>
  <si>
    <t>Traininig allowances transport - Tafea team</t>
  </si>
  <si>
    <t>per diem</t>
  </si>
  <si>
    <t>Training flights Malampa teams</t>
  </si>
  <si>
    <t>Traininig allowances transport - Malampa team</t>
  </si>
  <si>
    <t>Training flights  Penama teams</t>
  </si>
  <si>
    <t>Traininig allowances transport - Penama team</t>
  </si>
  <si>
    <t>Training flights  Torba team</t>
  </si>
  <si>
    <t>Traininig allowances transport -  Torba team</t>
  </si>
  <si>
    <t>Equipment/stationary</t>
  </si>
  <si>
    <t>Participants</t>
  </si>
  <si>
    <t>time</t>
  </si>
  <si>
    <t xml:space="preserve">Refreshments/lunch /dinnerparticipants + NSO </t>
  </si>
  <si>
    <t>Training allowance meals + tranpsort - Field staff (Pt Vila)</t>
  </si>
  <si>
    <t>Training Manuals</t>
  </si>
  <si>
    <t>Copies</t>
  </si>
  <si>
    <t>pages</t>
  </si>
  <si>
    <t>per A4 page</t>
  </si>
  <si>
    <t xml:space="preserve">Training Manual CAPI </t>
  </si>
  <si>
    <t>3. FIELD OPERATION COSTS</t>
  </si>
  <si>
    <t>3.1 EQUIPMENT</t>
  </si>
  <si>
    <t>Field Supplies</t>
  </si>
  <si>
    <t xml:space="preserve"> A4 copy pare (1 CTN)</t>
  </si>
  <si>
    <t>carton</t>
  </si>
  <si>
    <t>box</t>
  </si>
  <si>
    <t xml:space="preserve">A4 spiral lecture </t>
  </si>
  <si>
    <t>per umbrella</t>
  </si>
  <si>
    <t>Manial folders</t>
  </si>
  <si>
    <t>folder</t>
  </si>
  <si>
    <t>Umbrellas</t>
  </si>
  <si>
    <t>Clipboards</t>
  </si>
  <si>
    <t>per clipboard</t>
  </si>
  <si>
    <t>ID Badges</t>
  </si>
  <si>
    <t>per ID</t>
  </si>
  <si>
    <t>Water Proof Bag</t>
  </si>
  <si>
    <t>Bags</t>
  </si>
  <si>
    <t>per Bag</t>
  </si>
  <si>
    <t>T_shirts</t>
  </si>
  <si>
    <t>T shirts</t>
  </si>
  <si>
    <t>per t shirts</t>
  </si>
  <si>
    <t>Satationary (Pads and Pens  and pencils)</t>
  </si>
  <si>
    <t>Sets</t>
  </si>
  <si>
    <t>per set</t>
  </si>
  <si>
    <t>Staples</t>
  </si>
  <si>
    <t>Calculator</t>
  </si>
  <si>
    <t>Calculators</t>
  </si>
  <si>
    <t>per calculator</t>
  </si>
  <si>
    <t>Equipment</t>
  </si>
  <si>
    <t>height measuring mat</t>
  </si>
  <si>
    <t>item</t>
  </si>
  <si>
    <t>per measurement</t>
  </si>
  <si>
    <t>weighting scale, mother/child</t>
  </si>
  <si>
    <t>per scale</t>
  </si>
  <si>
    <t>shipping equipment</t>
  </si>
  <si>
    <t>per item</t>
  </si>
  <si>
    <t>7.2 IT Support</t>
  </si>
  <si>
    <t>Personal Computers (project coord assistant)</t>
  </si>
  <si>
    <t>Laptops</t>
  </si>
  <si>
    <t>ITEM</t>
  </si>
  <si>
    <t>per laptop</t>
  </si>
  <si>
    <t>Tablets</t>
  </si>
  <si>
    <t>tabletes</t>
  </si>
  <si>
    <t>available NSO</t>
  </si>
  <si>
    <t>Desktop for data entry</t>
  </si>
  <si>
    <t>desktops</t>
  </si>
  <si>
    <t>DESKTOP</t>
  </si>
  <si>
    <t>per desktops</t>
  </si>
  <si>
    <t xml:space="preserve">UPS </t>
  </si>
  <si>
    <t>UPS</t>
  </si>
  <si>
    <t>per UPS</t>
  </si>
  <si>
    <t>TOTAL EQUIPMENT</t>
  </si>
  <si>
    <t>3.2 Field Transportation - Getting and Within province/Division</t>
  </si>
  <si>
    <t xml:space="preserve"> Other island </t>
  </si>
  <si>
    <t>Travel to Rural 1 - pick up to Malorua</t>
  </si>
  <si>
    <t>retrun</t>
  </si>
  <si>
    <t>return trip</t>
  </si>
  <si>
    <t>Travel to Malorua / boat</t>
  </si>
  <si>
    <r>
      <t>Travel to Epi - Lamen bay</t>
    </r>
    <r>
      <rPr>
        <sz val="7"/>
        <color rgb="FFFF0000"/>
        <rFont val="Arial"/>
        <family val="2"/>
      </rPr>
      <t xml:space="preserve"> (weekly?)</t>
    </r>
  </si>
  <si>
    <t>return-ticket</t>
  </si>
  <si>
    <r>
      <t>Travel to Pango - boat (</t>
    </r>
    <r>
      <rPr>
        <sz val="7"/>
        <color rgb="FFFF0000"/>
        <rFont val="Arial"/>
        <family val="2"/>
      </rPr>
      <t>Weekly?/ per round?)</t>
    </r>
  </si>
  <si>
    <t>Travel to Tongoa - air ticket</t>
  </si>
  <si>
    <t>field staff</t>
  </si>
  <si>
    <t>Travel to Tongariki via Tongoa by boat + ticket</t>
  </si>
  <si>
    <t xml:space="preserve">Travel to Tongariki by boat </t>
  </si>
  <si>
    <t>rent boat -return</t>
  </si>
  <si>
    <t>Travel to Emae - air ticket</t>
  </si>
  <si>
    <t xml:space="preserve">Travel to Nguna - truck </t>
  </si>
  <si>
    <t>truck</t>
  </si>
  <si>
    <t xml:space="preserve">Travel to Nguna  - by boat </t>
  </si>
  <si>
    <t>Travel from Nguna to Pele by boat</t>
  </si>
  <si>
    <t xml:space="preserve">Travel from Pele to Emau by boat </t>
  </si>
  <si>
    <t>Travel to North Efate by  pick-up</t>
  </si>
  <si>
    <t>Travel to Eton - by pick up</t>
  </si>
  <si>
    <t>Land transport to EA - charter Rural  Bush, Whitesands</t>
  </si>
  <si>
    <t>per trip</t>
  </si>
  <si>
    <t>Travel to Aneityum from Tana - air ticket</t>
  </si>
  <si>
    <t>per week/6 day</t>
  </si>
  <si>
    <t xml:space="preserve">Land transport to EA - charter Rural  </t>
  </si>
  <si>
    <t>travel to Erromango</t>
  </si>
  <si>
    <t>round trip</t>
  </si>
  <si>
    <t>Land transport to EA - charter Erromango</t>
  </si>
  <si>
    <t>trips</t>
  </si>
  <si>
    <t>rent pick up  to travek North Esta and North West Malakula</t>
  </si>
  <si>
    <t>Team</t>
  </si>
  <si>
    <t xml:space="preserve">Travel from Norsup to Ulei </t>
  </si>
  <si>
    <t>Travel to Ambrym / Rural 2 - pick up</t>
  </si>
  <si>
    <t>Travel from Ulei to Paama</t>
  </si>
  <si>
    <t>Travel in Paama - pick up</t>
  </si>
  <si>
    <t>Travel from Lamap to Southwest bay by ticket</t>
  </si>
  <si>
    <t>rent pick up  to travek South West Malakula</t>
  </si>
  <si>
    <t>rent pick up  to travek South - East  Malakula</t>
  </si>
  <si>
    <t>Travel from  Lamap to Craig Cove</t>
  </si>
  <si>
    <t>Travel - charter a boat from Craig Cove to North Ambrym</t>
  </si>
  <si>
    <t xml:space="preserve">charter boat </t>
  </si>
  <si>
    <t>PENTECOST - SOUTH</t>
  </si>
  <si>
    <t xml:space="preserve">Ticket  Sara - Lonorore - Sara </t>
  </si>
  <si>
    <t>Travel within the Island</t>
  </si>
  <si>
    <t>TEAM</t>
  </si>
  <si>
    <t>rent truck</t>
  </si>
  <si>
    <t>Travel within the Island - Boat (to central)</t>
  </si>
  <si>
    <t>boat</t>
  </si>
  <si>
    <t>AMBAE</t>
  </si>
  <si>
    <t>Ticket team to Ambae ( Sara to Logana)</t>
  </si>
  <si>
    <t>Travel to Rural 1 - pick up</t>
  </si>
  <si>
    <t>times</t>
  </si>
  <si>
    <t>Ticket team to Ambae East  ( Sara to Walaha)</t>
  </si>
  <si>
    <t>PENTECOST - NORTH/ CENTRAL</t>
  </si>
  <si>
    <t>Travel within the  Island</t>
  </si>
  <si>
    <t>MAEWO</t>
  </si>
  <si>
    <t xml:space="preserve">Ticket team to  Sara  - Longana -  Maewo  North - Sara </t>
  </si>
  <si>
    <t>Travel to Rural 2- pick up</t>
  </si>
  <si>
    <t>pick-up</t>
  </si>
  <si>
    <t>Boat charter to Maewo South</t>
  </si>
  <si>
    <t>boat charter</t>
  </si>
  <si>
    <t>one way</t>
  </si>
  <si>
    <t>Weast - East Malo</t>
  </si>
  <si>
    <t xml:space="preserve">Travel to Malo - team by boat                                                   </t>
  </si>
  <si>
    <t>ticket</t>
  </si>
  <si>
    <t xml:space="preserve">Travel by truck and by foot </t>
  </si>
  <si>
    <t>return</t>
  </si>
  <si>
    <t xml:space="preserve">Travel by boat </t>
  </si>
  <si>
    <t>East - South Santo</t>
  </si>
  <si>
    <t>Fanafo</t>
  </si>
  <si>
    <t xml:space="preserve">Travel to island  - team by boat                                                   </t>
  </si>
  <si>
    <t xml:space="preserve">North - West Travel by truck and by foot </t>
  </si>
  <si>
    <t>Torres</t>
  </si>
  <si>
    <t>Travel from Sola to Loh ( Via Santo)</t>
  </si>
  <si>
    <t>Rental boat - Loh to Tegua</t>
  </si>
  <si>
    <t>Rental boat - Loh to Toga</t>
  </si>
  <si>
    <t xml:space="preserve"> Vanua Lava</t>
  </si>
  <si>
    <t xml:space="preserve">Rent a boat </t>
  </si>
  <si>
    <t>Gaua</t>
  </si>
  <si>
    <t xml:space="preserve">Travel from Sola to Gaua </t>
  </si>
  <si>
    <t>Mota Lava</t>
  </si>
  <si>
    <t>TOTAL FIELD WORK COST 3.2</t>
  </si>
  <si>
    <t>3.3 MANAGEMENT COST</t>
  </si>
  <si>
    <t>Project Manager + assistant  Getting within Province</t>
  </si>
  <si>
    <t>flight costs (1 round per trip) - Efate- Tana</t>
  </si>
  <si>
    <t>Prj Manager</t>
  </si>
  <si>
    <t>Visits</t>
  </si>
  <si>
    <t>Times</t>
  </si>
  <si>
    <t>per day</t>
  </si>
  <si>
    <t>flight costs (1 round per trip) - Efate- Norsup</t>
  </si>
  <si>
    <t>flight costs (1 round per trip) - Efate- Santo</t>
  </si>
  <si>
    <t>TOTAL MANAGEMENT COST 3.3</t>
  </si>
  <si>
    <t>4. SURVEY PUBLICITY and DISSEMINATION</t>
  </si>
  <si>
    <t>Television/radio programme - pre-survey</t>
  </si>
  <si>
    <t>30 min progs</t>
  </si>
  <si>
    <t>per programme</t>
  </si>
  <si>
    <t>Newspaper ad - pre-survey</t>
  </si>
  <si>
    <t>Ad</t>
  </si>
  <si>
    <t>per Ad</t>
  </si>
  <si>
    <t>Television ads - during survey</t>
  </si>
  <si>
    <t>Ads</t>
  </si>
  <si>
    <t>Radio ads - during survey</t>
  </si>
  <si>
    <t>Total survey publicity and dissemination</t>
  </si>
  <si>
    <t>Communication - phone correspondence</t>
  </si>
  <si>
    <t>pre round</t>
  </si>
  <si>
    <t>ENUMERATORS</t>
  </si>
  <si>
    <t>enumerators</t>
  </si>
  <si>
    <t>Total COMMUNICATION</t>
  </si>
  <si>
    <t>PRINT FINAL REPORT AND RELEASE OF RESULTS</t>
  </si>
  <si>
    <t>Editing and layout Factsheets consultant</t>
  </si>
  <si>
    <t>Printing + shipping DHS fact sheets</t>
  </si>
  <si>
    <t>copies</t>
  </si>
  <si>
    <t>copy</t>
  </si>
  <si>
    <t>Printing final report-   PDF/ layout</t>
  </si>
  <si>
    <t>Hire of venue</t>
  </si>
  <si>
    <t>day</t>
  </si>
  <si>
    <t>Refreshments</t>
  </si>
  <si>
    <t>People</t>
  </si>
  <si>
    <t>Total Release of results</t>
  </si>
  <si>
    <t xml:space="preserve">SUB-TOTAL FIELD BUDGET </t>
  </si>
  <si>
    <t>5% contingency</t>
  </si>
  <si>
    <t xml:space="preserve">TOTAL FIELD BUDGET </t>
  </si>
  <si>
    <t>Conversion Rates adopted</t>
  </si>
  <si>
    <t>Vatu --&gt; EUR</t>
  </si>
  <si>
    <t xml:space="preserve">VUV </t>
  </si>
  <si>
    <t>flight costs (1 round per trip) - Efate- Pentecost</t>
  </si>
  <si>
    <t>Speed boats from Vanua Lava to  Mota Lava</t>
  </si>
  <si>
    <t>Subsistence allowance for Project Manager</t>
  </si>
  <si>
    <t>flight costs (1 round per trip) - Efate- Sola (Moto lava)</t>
  </si>
  <si>
    <t>TEAM LEADER (incl 5 HQ)</t>
  </si>
  <si>
    <t>top up month</t>
  </si>
  <si>
    <t>Top up month</t>
  </si>
  <si>
    <t>1 ticket Vila - Norsup/return (contingency)</t>
  </si>
  <si>
    <t>reserve staff</t>
  </si>
  <si>
    <t>1 ticket Vila - Sara /return (contingency)</t>
  </si>
  <si>
    <t>1 ticket Vila - Sola /return (contingency)</t>
  </si>
  <si>
    <t>2.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</si>
</sst>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[$VUV]\ #,##0;[Red][$VUV]\ #,##0"/>
    <numFmt numFmtId="165" formatCode="[$VUV]\ #,##0"/>
    <numFmt numFmtId="166" formatCode="#,##0.00\ [$VUV]"/>
    <numFmt numFmtId="167" formatCode="&quot;$&quot;#,##0"/>
    <numFmt numFmtId="168" formatCode="&quot;$&quot;#,##0_);[Red]\(&quot;$&quot;#,##0\)"/>
    <numFmt numFmtId="169" formatCode="#,##0.00\ [$VUV];[Red]#,##0.00\ [$VUV]"/>
    <numFmt numFmtId="170" formatCode="#,##0\ [$VUV]"/>
    <numFmt numFmtId="171" formatCode="[$AUD]\ #,##0;[Red][$AUD]\ #,##0"/>
    <numFmt numFmtId="172" formatCode="&quot;$&quot;#,##0.00_);[Red]\(&quot;$&quot;#,##0.00\)"/>
    <numFmt numFmtId="173" formatCode="#,##0\ [$VUV];[Red]#,##0\ [$VUV]"/>
    <numFmt numFmtId="174" formatCode="[$EUR]\ #,##0;[Red][$EUR]\ #,##0"/>
    <numFmt numFmtId="175" formatCode="[$VUV]\ #,##0.00;[Red][$VUV]\ #,##0.00"/>
    <numFmt numFmtId="176" formatCode="#,##0.00\ [$USD]"/>
    <numFmt numFmtId="177" formatCode="[$TOP]\ #,##0.00"/>
    <numFmt numFmtId="178" formatCode="#,##0.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Maiandra GD"/>
      <family val="2"/>
    </font>
    <font>
      <sz val="10"/>
      <name val="Maiandra GD"/>
      <family val="2"/>
    </font>
    <font>
      <b/>
      <sz val="10"/>
      <name val="Arial"/>
      <family val="2"/>
    </font>
    <font>
      <b/>
      <sz val="7"/>
      <name val="Maiandra GD"/>
      <family val="2"/>
    </font>
    <font>
      <b/>
      <u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9"/>
      <name val="Arial"/>
      <family val="2"/>
    </font>
    <font>
      <sz val="7"/>
      <color indexed="12"/>
      <name val="Arial"/>
      <family val="2"/>
    </font>
    <font>
      <b/>
      <sz val="7"/>
      <color rgb="FFFF0000"/>
      <name val="Arial"/>
      <family val="2"/>
    </font>
    <font>
      <sz val="9"/>
      <name val="Arial"/>
      <family val="2"/>
    </font>
    <font>
      <b/>
      <u/>
      <sz val="12"/>
      <color rgb="FFFF0000"/>
      <name val="Arial"/>
      <family val="2"/>
    </font>
    <font>
      <sz val="12"/>
      <color rgb="FFFF0000"/>
      <name val="Arial"/>
      <family val="2"/>
    </font>
    <font>
      <b/>
      <u/>
      <sz val="9"/>
      <name val="Arial"/>
      <family val="2"/>
    </font>
    <font>
      <sz val="7"/>
      <color indexed="10"/>
      <name val="Arial"/>
      <family val="2"/>
    </font>
    <font>
      <sz val="7"/>
      <color theme="1"/>
      <name val="Arial"/>
      <family val="2"/>
    </font>
    <font>
      <i/>
      <sz val="7"/>
      <color rgb="FFFF0000"/>
      <name val="Arial"/>
      <family val="2"/>
    </font>
    <font>
      <b/>
      <sz val="9"/>
      <color rgb="FF0070C0"/>
      <name val="Arial"/>
      <family val="2"/>
    </font>
    <font>
      <sz val="7"/>
      <name val="Maiandra GD"/>
      <family val="2"/>
    </font>
    <font>
      <sz val="7"/>
      <color rgb="FFFF0000"/>
      <name val="Maiandra GD"/>
      <family val="2"/>
    </font>
    <font>
      <b/>
      <sz val="9"/>
      <color rgb="FFFF000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7"/>
      <color indexed="12"/>
      <name val="Arial"/>
      <family val="2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1" fillId="0" borderId="0" xfId="1"/>
    <xf numFmtId="0" fontId="2" fillId="2" borderId="0" xfId="2" applyFont="1" applyFill="1"/>
    <xf numFmtId="0" fontId="3" fillId="2" borderId="0" xfId="2" applyFont="1" applyFill="1"/>
    <xf numFmtId="0" fontId="3" fillId="2" borderId="0" xfId="2" applyFont="1" applyFill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left"/>
    </xf>
    <xf numFmtId="0" fontId="5" fillId="3" borderId="2" xfId="2" applyFont="1" applyFill="1" applyBorder="1" applyAlignment="1">
      <alignment horizontal="center" wrapText="1"/>
    </xf>
    <xf numFmtId="0" fontId="5" fillId="3" borderId="4" xfId="2" applyFont="1" applyFill="1" applyBorder="1" applyAlignment="1">
      <alignment horizontal="center"/>
    </xf>
    <xf numFmtId="0" fontId="6" fillId="4" borderId="5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164" fontId="8" fillId="4" borderId="6" xfId="2" applyNumberFormat="1" applyFont="1" applyFill="1" applyBorder="1" applyAlignment="1">
      <alignment horizontal="right"/>
    </xf>
    <xf numFmtId="0" fontId="8" fillId="4" borderId="0" xfId="2" applyFont="1" applyFill="1" applyBorder="1" applyAlignment="1">
      <alignment horizontal="center"/>
    </xf>
    <xf numFmtId="165" fontId="8" fillId="4" borderId="5" xfId="2" applyNumberFormat="1" applyFont="1" applyFill="1" applyBorder="1" applyAlignment="1"/>
    <xf numFmtId="0" fontId="7" fillId="4" borderId="5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166" fontId="8" fillId="4" borderId="6" xfId="2" applyNumberFormat="1" applyFont="1" applyFill="1" applyBorder="1" applyAlignment="1">
      <alignment horizontal="right"/>
    </xf>
    <xf numFmtId="0" fontId="8" fillId="4" borderId="5" xfId="0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/>
    </xf>
    <xf numFmtId="9" fontId="8" fillId="4" borderId="6" xfId="0" applyNumberFormat="1" applyFont="1" applyFill="1" applyBorder="1" applyAlignment="1">
      <alignment horizontal="center"/>
    </xf>
    <xf numFmtId="165" fontId="8" fillId="4" borderId="8" xfId="2" applyNumberFormat="1" applyFont="1" applyFill="1" applyBorder="1" applyAlignment="1"/>
    <xf numFmtId="0" fontId="8" fillId="4" borderId="7" xfId="0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/>
    </xf>
    <xf numFmtId="0" fontId="9" fillId="4" borderId="6" xfId="2" applyFont="1" applyFill="1" applyBorder="1" applyAlignment="1">
      <alignment horizontal="center"/>
    </xf>
    <xf numFmtId="0" fontId="9" fillId="4" borderId="0" xfId="2" applyFont="1" applyFill="1" applyBorder="1" applyAlignment="1">
      <alignment horizontal="center"/>
    </xf>
    <xf numFmtId="0" fontId="9" fillId="4" borderId="7" xfId="2" applyFont="1" applyFill="1" applyBorder="1" applyAlignment="1">
      <alignment horizontal="center"/>
    </xf>
    <xf numFmtId="167" fontId="9" fillId="4" borderId="0" xfId="2" applyNumberFormat="1" applyFont="1" applyFill="1" applyBorder="1" applyAlignment="1">
      <alignment horizontal="right"/>
    </xf>
    <xf numFmtId="168" fontId="9" fillId="4" borderId="5" xfId="2" applyNumberFormat="1" applyFont="1" applyFill="1" applyBorder="1" applyAlignment="1"/>
    <xf numFmtId="0" fontId="4" fillId="4" borderId="6" xfId="2" applyFont="1" applyFill="1" applyBorder="1" applyAlignment="1">
      <alignment horizontal="left" wrapText="1"/>
    </xf>
    <xf numFmtId="0" fontId="8" fillId="4" borderId="6" xfId="2" applyFont="1" applyFill="1" applyBorder="1" applyAlignment="1">
      <alignment horizontal="center"/>
    </xf>
    <xf numFmtId="0" fontId="8" fillId="4" borderId="7" xfId="2" applyFont="1" applyFill="1" applyBorder="1" applyAlignment="1">
      <alignment horizontal="center"/>
    </xf>
    <xf numFmtId="0" fontId="8" fillId="4" borderId="0" xfId="2" applyFont="1" applyFill="1" applyBorder="1" applyAlignment="1">
      <alignment horizontal="right"/>
    </xf>
    <xf numFmtId="164" fontId="10" fillId="4" borderId="8" xfId="2" applyNumberFormat="1" applyFont="1" applyFill="1" applyBorder="1" applyAlignment="1">
      <alignment horizontal="right"/>
    </xf>
    <xf numFmtId="0" fontId="7" fillId="4" borderId="9" xfId="2" applyFont="1" applyFill="1" applyBorder="1" applyAlignment="1">
      <alignment horizontal="left" wrapText="1"/>
    </xf>
    <xf numFmtId="0" fontId="11" fillId="4" borderId="10" xfId="2" applyFont="1" applyFill="1" applyBorder="1" applyAlignment="1">
      <alignment horizontal="center"/>
    </xf>
    <xf numFmtId="0" fontId="11" fillId="4" borderId="11" xfId="2" applyFont="1" applyFill="1" applyBorder="1" applyAlignment="1">
      <alignment horizontal="center"/>
    </xf>
    <xf numFmtId="0" fontId="11" fillId="4" borderId="12" xfId="2" applyFont="1" applyFill="1" applyBorder="1" applyAlignment="1">
      <alignment horizontal="center"/>
    </xf>
    <xf numFmtId="0" fontId="11" fillId="4" borderId="11" xfId="2" applyFont="1" applyFill="1" applyBorder="1" applyAlignment="1">
      <alignment horizontal="right"/>
    </xf>
    <xf numFmtId="168" fontId="11" fillId="4" borderId="9" xfId="2" applyNumberFormat="1" applyFont="1" applyFill="1" applyBorder="1" applyAlignment="1">
      <alignment horizontal="right"/>
    </xf>
    <xf numFmtId="0" fontId="6" fillId="5" borderId="13" xfId="2" applyFont="1" applyFill="1" applyBorder="1" applyAlignment="1">
      <alignment horizontal="left"/>
    </xf>
    <xf numFmtId="0" fontId="8" fillId="5" borderId="6" xfId="2" applyFont="1" applyFill="1" applyBorder="1" applyAlignment="1">
      <alignment horizontal="center"/>
    </xf>
    <xf numFmtId="0" fontId="8" fillId="5" borderId="7" xfId="2" applyFont="1" applyFill="1" applyBorder="1" applyAlignment="1">
      <alignment horizontal="center"/>
    </xf>
    <xf numFmtId="0" fontId="8" fillId="5" borderId="6" xfId="2" applyFont="1" applyFill="1" applyBorder="1" applyAlignment="1">
      <alignment horizontal="right"/>
    </xf>
    <xf numFmtId="0" fontId="8" fillId="5" borderId="0" xfId="2" applyFont="1" applyFill="1" applyBorder="1" applyAlignment="1">
      <alignment horizontal="center"/>
    </xf>
    <xf numFmtId="168" fontId="8" fillId="5" borderId="5" xfId="2" applyNumberFormat="1" applyFont="1" applyFill="1" applyBorder="1" applyAlignment="1"/>
    <xf numFmtId="0" fontId="7" fillId="5" borderId="5" xfId="2" applyFont="1" applyFill="1" applyBorder="1" applyAlignment="1">
      <alignment horizontal="left"/>
    </xf>
    <xf numFmtId="0" fontId="10" fillId="5" borderId="6" xfId="2" applyFont="1" applyFill="1" applyBorder="1" applyAlignment="1">
      <alignment horizontal="left"/>
    </xf>
    <xf numFmtId="168" fontId="8" fillId="5" borderId="6" xfId="2" applyNumberFormat="1" applyFont="1" applyFill="1" applyBorder="1" applyAlignment="1">
      <alignment horizontal="right"/>
    </xf>
    <xf numFmtId="0" fontId="8" fillId="5" borderId="5" xfId="2" applyFont="1" applyFill="1" applyBorder="1" applyAlignment="1">
      <alignment horizontal="left"/>
    </xf>
    <xf numFmtId="164" fontId="8" fillId="5" borderId="6" xfId="2" applyNumberFormat="1" applyFont="1" applyFill="1" applyBorder="1" applyAlignment="1">
      <alignment horizontal="right"/>
    </xf>
    <xf numFmtId="164" fontId="8" fillId="5" borderId="5" xfId="2" applyNumberFormat="1" applyFont="1" applyFill="1" applyBorder="1" applyAlignment="1"/>
    <xf numFmtId="0" fontId="8" fillId="5" borderId="5" xfId="2" applyFont="1" applyFill="1" applyBorder="1" applyAlignment="1">
      <alignment horizontal="left" wrapText="1"/>
    </xf>
    <xf numFmtId="164" fontId="12" fillId="5" borderId="6" xfId="2" applyNumberFormat="1" applyFont="1" applyFill="1" applyBorder="1" applyAlignment="1">
      <alignment horizontal="right"/>
    </xf>
    <xf numFmtId="0" fontId="13" fillId="0" borderId="0" xfId="1" applyFont="1"/>
    <xf numFmtId="164" fontId="9" fillId="5" borderId="6" xfId="2" applyNumberFormat="1" applyFont="1" applyFill="1" applyBorder="1" applyAlignment="1">
      <alignment horizontal="right"/>
    </xf>
    <xf numFmtId="0" fontId="8" fillId="5" borderId="5" xfId="1" applyFont="1" applyFill="1" applyBorder="1"/>
    <xf numFmtId="0" fontId="8" fillId="5" borderId="6" xfId="1" applyFont="1" applyFill="1" applyBorder="1" applyAlignment="1">
      <alignment horizontal="center"/>
    </xf>
    <xf numFmtId="0" fontId="8" fillId="5" borderId="7" xfId="1" applyFont="1" applyFill="1" applyBorder="1" applyAlignment="1">
      <alignment horizontal="center"/>
    </xf>
    <xf numFmtId="169" fontId="9" fillId="5" borderId="6" xfId="1" applyNumberFormat="1" applyFont="1" applyFill="1" applyBorder="1" applyAlignment="1">
      <alignment horizontal="right"/>
    </xf>
    <xf numFmtId="0" fontId="8" fillId="5" borderId="0" xfId="1" applyFont="1" applyFill="1" applyBorder="1" applyAlignment="1">
      <alignment horizontal="center"/>
    </xf>
    <xf numFmtId="0" fontId="8" fillId="5" borderId="6" xfId="1" applyFont="1" applyFill="1" applyBorder="1"/>
    <xf numFmtId="0" fontId="7" fillId="5" borderId="6" xfId="2" applyFont="1" applyFill="1" applyBorder="1" applyAlignment="1">
      <alignment horizontal="left" wrapText="1"/>
    </xf>
    <xf numFmtId="0" fontId="11" fillId="5" borderId="6" xfId="2" applyFont="1" applyFill="1" applyBorder="1" applyAlignment="1">
      <alignment horizontal="center"/>
    </xf>
    <xf numFmtId="0" fontId="11" fillId="5" borderId="0" xfId="2" applyFont="1" applyFill="1" applyBorder="1" applyAlignment="1">
      <alignment horizontal="center"/>
    </xf>
    <xf numFmtId="0" fontId="11" fillId="5" borderId="7" xfId="2" applyFont="1" applyFill="1" applyBorder="1" applyAlignment="1">
      <alignment horizontal="center"/>
    </xf>
    <xf numFmtId="0" fontId="11" fillId="5" borderId="0" xfId="2" applyFont="1" applyFill="1" applyBorder="1" applyAlignment="1">
      <alignment horizontal="right"/>
    </xf>
    <xf numFmtId="164" fontId="10" fillId="5" borderId="8" xfId="2" applyNumberFormat="1" applyFont="1" applyFill="1" applyBorder="1" applyAlignment="1">
      <alignment horizontal="right"/>
    </xf>
    <xf numFmtId="164" fontId="10" fillId="5" borderId="5" xfId="2" applyNumberFormat="1" applyFont="1" applyFill="1" applyBorder="1" applyAlignment="1">
      <alignment horizontal="right"/>
    </xf>
    <xf numFmtId="0" fontId="14" fillId="6" borderId="14" xfId="2" applyFont="1" applyFill="1" applyBorder="1" applyAlignment="1">
      <alignment horizontal="left"/>
    </xf>
    <xf numFmtId="0" fontId="15" fillId="6" borderId="14" xfId="2" applyFont="1" applyFill="1" applyBorder="1" applyAlignment="1">
      <alignment horizontal="center"/>
    </xf>
    <xf numFmtId="0" fontId="8" fillId="6" borderId="15" xfId="2" applyFont="1" applyFill="1" applyBorder="1" applyAlignment="1">
      <alignment horizontal="center"/>
    </xf>
    <xf numFmtId="0" fontId="8" fillId="6" borderId="14" xfId="2" applyFont="1" applyFill="1" applyBorder="1" applyAlignment="1">
      <alignment horizontal="center"/>
    </xf>
    <xf numFmtId="0" fontId="8" fillId="6" borderId="14" xfId="2" applyFont="1" applyFill="1" applyBorder="1" applyAlignment="1">
      <alignment horizontal="right"/>
    </xf>
    <xf numFmtId="168" fontId="8" fillId="6" borderId="13" xfId="2" applyNumberFormat="1" applyFont="1" applyFill="1" applyBorder="1" applyAlignment="1"/>
    <xf numFmtId="0" fontId="6" fillId="6" borderId="6" xfId="2" applyFont="1" applyFill="1" applyBorder="1" applyAlignment="1">
      <alignment horizontal="left"/>
    </xf>
    <xf numFmtId="0" fontId="8" fillId="6" borderId="6" xfId="2" applyFont="1" applyFill="1" applyBorder="1" applyAlignment="1">
      <alignment horizontal="center"/>
    </xf>
    <xf numFmtId="0" fontId="8" fillId="6" borderId="7" xfId="2" applyFont="1" applyFill="1" applyBorder="1" applyAlignment="1">
      <alignment horizontal="center"/>
    </xf>
    <xf numFmtId="0" fontId="8" fillId="6" borderId="6" xfId="2" applyFont="1" applyFill="1" applyBorder="1" applyAlignment="1">
      <alignment horizontal="right"/>
    </xf>
    <xf numFmtId="168" fontId="8" fillId="6" borderId="5" xfId="2" applyNumberFormat="1" applyFont="1" applyFill="1" applyBorder="1" applyAlignment="1"/>
    <xf numFmtId="0" fontId="16" fillId="6" borderId="6" xfId="2" applyFont="1" applyFill="1" applyBorder="1" applyAlignment="1">
      <alignment horizontal="left" wrapText="1"/>
    </xf>
    <xf numFmtId="168" fontId="8" fillId="6" borderId="6" xfId="2" applyNumberFormat="1" applyFont="1" applyFill="1" applyBorder="1" applyAlignment="1">
      <alignment horizontal="right"/>
    </xf>
    <xf numFmtId="0" fontId="8" fillId="6" borderId="6" xfId="2" applyFont="1" applyFill="1" applyBorder="1" applyAlignment="1">
      <alignment horizontal="left" wrapText="1"/>
    </xf>
    <xf numFmtId="165" fontId="9" fillId="6" borderId="6" xfId="2" applyNumberFormat="1" applyFont="1" applyFill="1" applyBorder="1" applyAlignment="1">
      <alignment horizontal="right"/>
    </xf>
    <xf numFmtId="164" fontId="8" fillId="6" borderId="5" xfId="2" applyNumberFormat="1" applyFont="1" applyFill="1" applyBorder="1" applyAlignment="1"/>
    <xf numFmtId="164" fontId="7" fillId="6" borderId="8" xfId="2" applyNumberFormat="1" applyFont="1" applyFill="1" applyBorder="1" applyAlignment="1"/>
    <xf numFmtId="0" fontId="8" fillId="6" borderId="0" xfId="2" applyFont="1" applyFill="1" applyBorder="1" applyAlignment="1">
      <alignment horizontal="center"/>
    </xf>
    <xf numFmtId="168" fontId="17" fillId="6" borderId="5" xfId="2" applyNumberFormat="1" applyFont="1" applyFill="1" applyBorder="1" applyAlignment="1"/>
    <xf numFmtId="0" fontId="18" fillId="6" borderId="5" xfId="0" applyFont="1" applyFill="1" applyBorder="1"/>
    <xf numFmtId="0" fontId="8" fillId="6" borderId="7" xfId="1" applyFont="1" applyFill="1" applyBorder="1" applyAlignment="1">
      <alignment horizontal="center"/>
    </xf>
    <xf numFmtId="170" fontId="8" fillId="6" borderId="6" xfId="2" applyNumberFormat="1" applyFont="1" applyFill="1" applyBorder="1" applyAlignment="1">
      <alignment horizontal="right"/>
    </xf>
    <xf numFmtId="0" fontId="8" fillId="6" borderId="5" xfId="1" applyFont="1" applyFill="1" applyBorder="1" applyAlignment="1">
      <alignment horizontal="left" wrapText="1"/>
    </xf>
    <xf numFmtId="0" fontId="8" fillId="6" borderId="6" xfId="1" applyFont="1" applyFill="1" applyBorder="1" applyAlignment="1">
      <alignment horizontal="center"/>
    </xf>
    <xf numFmtId="0" fontId="8" fillId="6" borderId="0" xfId="1" applyFont="1" applyFill="1" applyBorder="1" applyAlignment="1">
      <alignment horizontal="center"/>
    </xf>
    <xf numFmtId="170" fontId="8" fillId="6" borderId="0" xfId="1" applyNumberFormat="1" applyFont="1" applyFill="1" applyBorder="1" applyAlignment="1">
      <alignment horizontal="right"/>
    </xf>
    <xf numFmtId="0" fontId="8" fillId="6" borderId="6" xfId="1" applyFont="1" applyFill="1" applyBorder="1" applyAlignment="1">
      <alignment horizontal="left" wrapText="1"/>
    </xf>
    <xf numFmtId="168" fontId="8" fillId="6" borderId="0" xfId="1" applyNumberFormat="1" applyFont="1" applyFill="1" applyBorder="1" applyAlignment="1">
      <alignment horizontal="right"/>
    </xf>
    <xf numFmtId="0" fontId="12" fillId="6" borderId="0" xfId="1" applyFont="1" applyFill="1" applyBorder="1" applyAlignment="1">
      <alignment horizontal="center"/>
    </xf>
    <xf numFmtId="0" fontId="16" fillId="6" borderId="6" xfId="1" applyFont="1" applyFill="1" applyBorder="1" applyAlignment="1">
      <alignment horizontal="left" wrapText="1"/>
    </xf>
    <xf numFmtId="171" fontId="19" fillId="6" borderId="16" xfId="1" applyNumberFormat="1" applyFont="1" applyFill="1" applyBorder="1" applyAlignment="1"/>
    <xf numFmtId="0" fontId="9" fillId="6" borderId="6" xfId="1" applyFont="1" applyFill="1" applyBorder="1" applyAlignment="1">
      <alignment horizontal="left" wrapText="1"/>
    </xf>
    <xf numFmtId="165" fontId="8" fillId="6" borderId="6" xfId="2" applyNumberFormat="1" applyFont="1" applyFill="1" applyBorder="1" applyAlignment="1">
      <alignment horizontal="right"/>
    </xf>
    <xf numFmtId="0" fontId="9" fillId="6" borderId="6" xfId="1" applyFont="1" applyFill="1" applyBorder="1" applyAlignment="1">
      <alignment horizontal="center"/>
    </xf>
    <xf numFmtId="172" fontId="8" fillId="6" borderId="0" xfId="1" applyNumberFormat="1" applyFont="1" applyFill="1" applyBorder="1" applyAlignment="1">
      <alignment horizontal="right"/>
    </xf>
    <xf numFmtId="0" fontId="4" fillId="6" borderId="5" xfId="2" applyFont="1" applyFill="1" applyBorder="1" applyAlignment="1">
      <alignment horizontal="left" wrapText="1"/>
    </xf>
    <xf numFmtId="164" fontId="10" fillId="6" borderId="8" xfId="2" applyNumberFormat="1" applyFont="1" applyFill="1" applyBorder="1" applyAlignment="1">
      <alignment horizontal="right"/>
    </xf>
    <xf numFmtId="0" fontId="8" fillId="6" borderId="9" xfId="2" applyFont="1" applyFill="1" applyBorder="1" applyAlignment="1">
      <alignment horizontal="left" wrapText="1"/>
    </xf>
    <xf numFmtId="0" fontId="8" fillId="6" borderId="10" xfId="2" applyFont="1" applyFill="1" applyBorder="1" applyAlignment="1">
      <alignment horizontal="center"/>
    </xf>
    <xf numFmtId="0" fontId="8" fillId="6" borderId="12" xfId="2" applyFont="1" applyFill="1" applyBorder="1" applyAlignment="1">
      <alignment horizontal="center"/>
    </xf>
    <xf numFmtId="168" fontId="17" fillId="6" borderId="9" xfId="2" applyNumberFormat="1" applyFont="1" applyFill="1" applyBorder="1" applyAlignment="1"/>
    <xf numFmtId="0" fontId="17" fillId="7" borderId="6" xfId="2" applyFont="1" applyFill="1" applyBorder="1" applyAlignment="1">
      <alignment horizontal="center"/>
    </xf>
    <xf numFmtId="0" fontId="17" fillId="7" borderId="7" xfId="2" applyFont="1" applyFill="1" applyBorder="1" applyAlignment="1">
      <alignment horizontal="center"/>
    </xf>
    <xf numFmtId="168" fontId="17" fillId="7" borderId="6" xfId="2" applyNumberFormat="1" applyFont="1" applyFill="1" applyBorder="1" applyAlignment="1">
      <alignment horizontal="right"/>
    </xf>
    <xf numFmtId="168" fontId="17" fillId="7" borderId="5" xfId="2" applyNumberFormat="1" applyFont="1" applyFill="1" applyBorder="1" applyAlignment="1"/>
    <xf numFmtId="0" fontId="16" fillId="7" borderId="17" xfId="2" applyFont="1" applyFill="1" applyBorder="1" applyAlignment="1">
      <alignment horizontal="left" wrapText="1"/>
    </xf>
    <xf numFmtId="0" fontId="8" fillId="7" borderId="6" xfId="2" applyFont="1" applyFill="1" applyBorder="1" applyAlignment="1">
      <alignment horizontal="center"/>
    </xf>
    <xf numFmtId="0" fontId="8" fillId="7" borderId="7" xfId="2" applyFont="1" applyFill="1" applyBorder="1" applyAlignment="1">
      <alignment horizontal="center"/>
    </xf>
    <xf numFmtId="164" fontId="8" fillId="7" borderId="6" xfId="2" applyNumberFormat="1" applyFont="1" applyFill="1" applyBorder="1" applyAlignment="1">
      <alignment horizontal="right"/>
    </xf>
    <xf numFmtId="164" fontId="8" fillId="7" borderId="5" xfId="2" applyNumberFormat="1" applyFont="1" applyFill="1" applyBorder="1" applyAlignment="1"/>
    <xf numFmtId="0" fontId="20" fillId="7" borderId="5" xfId="0" applyFont="1" applyFill="1" applyBorder="1" applyAlignment="1">
      <alignment horizontal="left" wrapText="1"/>
    </xf>
    <xf numFmtId="0" fontId="16" fillId="7" borderId="5" xfId="2" applyFont="1" applyFill="1" applyBorder="1" applyAlignment="1">
      <alignment horizontal="left" wrapText="1"/>
    </xf>
    <xf numFmtId="168" fontId="8" fillId="7" borderId="6" xfId="2" applyNumberFormat="1" applyFont="1" applyFill="1" applyBorder="1" applyAlignment="1">
      <alignment horizontal="right"/>
    </xf>
    <xf numFmtId="168" fontId="8" fillId="7" borderId="5" xfId="2" applyNumberFormat="1" applyFont="1" applyFill="1" applyBorder="1" applyAlignment="1"/>
    <xf numFmtId="0" fontId="8" fillId="7" borderId="6" xfId="2" applyFont="1" applyFill="1" applyBorder="1" applyAlignment="1">
      <alignment horizontal="left" wrapText="1"/>
    </xf>
    <xf numFmtId="165" fontId="9" fillId="7" borderId="6" xfId="2" applyNumberFormat="1" applyFont="1" applyFill="1" applyBorder="1" applyAlignment="1">
      <alignment horizontal="right"/>
    </xf>
    <xf numFmtId="165" fontId="8" fillId="7" borderId="6" xfId="2" applyNumberFormat="1" applyFont="1" applyFill="1" applyBorder="1" applyAlignment="1">
      <alignment horizontal="right"/>
    </xf>
    <xf numFmtId="164" fontId="8" fillId="7" borderId="8" xfId="2" applyNumberFormat="1" applyFont="1" applyFill="1" applyBorder="1" applyAlignment="1"/>
    <xf numFmtId="0" fontId="12" fillId="7" borderId="5" xfId="2" applyFont="1" applyFill="1" applyBorder="1" applyAlignment="1">
      <alignment horizontal="left" wrapText="1"/>
    </xf>
    <xf numFmtId="0" fontId="8" fillId="7" borderId="6" xfId="0" applyFont="1" applyFill="1" applyBorder="1" applyAlignment="1">
      <alignment horizontal="left" wrapText="1"/>
    </xf>
    <xf numFmtId="0" fontId="21" fillId="7" borderId="6" xfId="0" applyFont="1" applyFill="1" applyBorder="1" applyAlignment="1">
      <alignment horizontal="center"/>
    </xf>
    <xf numFmtId="0" fontId="21" fillId="7" borderId="7" xfId="0" applyFont="1" applyFill="1" applyBorder="1" applyAlignment="1">
      <alignment horizontal="center"/>
    </xf>
    <xf numFmtId="0" fontId="22" fillId="7" borderId="6" xfId="0" applyFont="1" applyFill="1" applyBorder="1" applyAlignment="1">
      <alignment horizontal="center"/>
    </xf>
    <xf numFmtId="165" fontId="22" fillId="7" borderId="6" xfId="0" applyNumberFormat="1" applyFont="1" applyFill="1" applyBorder="1" applyAlignment="1">
      <alignment horizontal="right"/>
    </xf>
    <xf numFmtId="0" fontId="9" fillId="7" borderId="6" xfId="2" applyFont="1" applyFill="1" applyBorder="1" applyAlignment="1">
      <alignment horizontal="left" wrapText="1"/>
    </xf>
    <xf numFmtId="0" fontId="9" fillId="7" borderId="6" xfId="2" applyFont="1" applyFill="1" applyBorder="1" applyAlignment="1">
      <alignment horizontal="center"/>
    </xf>
    <xf numFmtId="0" fontId="7" fillId="7" borderId="6" xfId="2" applyFont="1" applyFill="1" applyBorder="1" applyAlignment="1">
      <alignment horizontal="left" wrapText="1"/>
    </xf>
    <xf numFmtId="0" fontId="7" fillId="7" borderId="6" xfId="0" applyFont="1" applyFill="1" applyBorder="1" applyAlignment="1">
      <alignment horizontal="left" wrapText="1"/>
    </xf>
    <xf numFmtId="0" fontId="23" fillId="7" borderId="5" xfId="0" applyFont="1" applyFill="1" applyBorder="1" applyAlignment="1">
      <alignment horizontal="left" wrapText="1"/>
    </xf>
    <xf numFmtId="0" fontId="24" fillId="7" borderId="6" xfId="2" applyFont="1" applyFill="1" applyBorder="1" applyAlignment="1">
      <alignment horizontal="left" wrapText="1"/>
    </xf>
    <xf numFmtId="164" fontId="10" fillId="7" borderId="8" xfId="2" applyNumberFormat="1" applyFont="1" applyFill="1" applyBorder="1" applyAlignment="1">
      <alignment horizontal="right"/>
    </xf>
    <xf numFmtId="0" fontId="8" fillId="7" borderId="10" xfId="2" applyFont="1" applyFill="1" applyBorder="1" applyAlignment="1">
      <alignment horizontal="left" wrapText="1"/>
    </xf>
    <xf numFmtId="0" fontId="8" fillId="7" borderId="10" xfId="2" applyFont="1" applyFill="1" applyBorder="1" applyAlignment="1">
      <alignment horizontal="center"/>
    </xf>
    <xf numFmtId="0" fontId="8" fillId="7" borderId="12" xfId="2" applyFont="1" applyFill="1" applyBorder="1" applyAlignment="1">
      <alignment horizontal="center"/>
    </xf>
    <xf numFmtId="168" fontId="8" fillId="7" borderId="10" xfId="2" applyNumberFormat="1" applyFont="1" applyFill="1" applyBorder="1" applyAlignment="1">
      <alignment horizontal="right"/>
    </xf>
    <xf numFmtId="164" fontId="8" fillId="7" borderId="9" xfId="2" applyNumberFormat="1" applyFont="1" applyFill="1" applyBorder="1" applyAlignment="1"/>
    <xf numFmtId="0" fontId="16" fillId="8" borderId="6" xfId="2" applyFont="1" applyFill="1" applyBorder="1" applyAlignment="1">
      <alignment horizontal="left" wrapText="1"/>
    </xf>
    <xf numFmtId="0" fontId="8" fillId="8" borderId="6" xfId="2" applyFont="1" applyFill="1" applyBorder="1" applyAlignment="1">
      <alignment horizontal="center"/>
    </xf>
    <xf numFmtId="0" fontId="8" fillId="8" borderId="7" xfId="2" applyFont="1" applyFill="1" applyBorder="1" applyAlignment="1">
      <alignment horizontal="center"/>
    </xf>
    <xf numFmtId="168" fontId="8" fillId="8" borderId="6" xfId="2" applyNumberFormat="1" applyFont="1" applyFill="1" applyBorder="1" applyAlignment="1">
      <alignment horizontal="right"/>
    </xf>
    <xf numFmtId="164" fontId="8" fillId="8" borderId="5" xfId="2" applyNumberFormat="1" applyFont="1" applyFill="1" applyBorder="1" applyAlignment="1"/>
    <xf numFmtId="0" fontId="9" fillId="8" borderId="5" xfId="2" applyFont="1" applyFill="1" applyBorder="1" applyAlignment="1">
      <alignment horizontal="left" wrapText="1"/>
    </xf>
    <xf numFmtId="0" fontId="9" fillId="8" borderId="6" xfId="2" applyFont="1" applyFill="1" applyBorder="1" applyAlignment="1">
      <alignment horizontal="center"/>
    </xf>
    <xf numFmtId="165" fontId="8" fillId="8" borderId="6" xfId="2" applyNumberFormat="1" applyFont="1" applyFill="1" applyBorder="1" applyAlignment="1">
      <alignment horizontal="right"/>
    </xf>
    <xf numFmtId="0" fontId="9" fillId="8" borderId="6" xfId="2" applyFont="1" applyFill="1" applyBorder="1" applyAlignment="1">
      <alignment horizontal="left" wrapText="1"/>
    </xf>
    <xf numFmtId="165" fontId="9" fillId="8" borderId="6" xfId="2" applyNumberFormat="1" applyFont="1" applyFill="1" applyBorder="1" applyAlignment="1">
      <alignment horizontal="right"/>
    </xf>
    <xf numFmtId="0" fontId="8" fillId="8" borderId="6" xfId="2" applyFont="1" applyFill="1" applyBorder="1" applyAlignment="1">
      <alignment horizontal="left" wrapText="1"/>
    </xf>
    <xf numFmtId="164" fontId="7" fillId="8" borderId="8" xfId="2" applyNumberFormat="1" applyFont="1" applyFill="1" applyBorder="1" applyAlignment="1"/>
    <xf numFmtId="0" fontId="8" fillId="8" borderId="0" xfId="2" applyFont="1" applyFill="1" applyBorder="1" applyAlignment="1">
      <alignment horizontal="center"/>
    </xf>
    <xf numFmtId="0" fontId="25" fillId="8" borderId="6" xfId="2" applyFont="1" applyFill="1" applyBorder="1"/>
    <xf numFmtId="164" fontId="7" fillId="8" borderId="5" xfId="2" applyNumberFormat="1" applyFont="1" applyFill="1" applyBorder="1" applyAlignment="1">
      <alignment horizontal="right"/>
    </xf>
    <xf numFmtId="0" fontId="16" fillId="8" borderId="6" xfId="2" applyFont="1" applyFill="1" applyBorder="1"/>
    <xf numFmtId="164" fontId="10" fillId="8" borderId="8" xfId="2" applyNumberFormat="1" applyFont="1" applyFill="1" applyBorder="1" applyAlignment="1">
      <alignment horizontal="right"/>
    </xf>
    <xf numFmtId="0" fontId="8" fillId="9" borderId="18" xfId="0" applyFont="1" applyFill="1" applyBorder="1" applyAlignment="1">
      <alignment horizontal="center"/>
    </xf>
    <xf numFmtId="0" fontId="8" fillId="9" borderId="15" xfId="0" applyFont="1" applyFill="1" applyBorder="1" applyAlignment="1">
      <alignment horizontal="center"/>
    </xf>
    <xf numFmtId="0" fontId="8" fillId="9" borderId="14" xfId="0" applyFont="1" applyFill="1" applyBorder="1" applyAlignment="1">
      <alignment horizontal="right"/>
    </xf>
    <xf numFmtId="168" fontId="8" fillId="9" borderId="13" xfId="0" applyNumberFormat="1" applyFont="1" applyFill="1" applyBorder="1" applyAlignment="1"/>
    <xf numFmtId="0" fontId="8" fillId="9" borderId="5" xfId="0" applyFont="1" applyFill="1" applyBorder="1" applyAlignment="1">
      <alignment horizontal="left" wrapText="1"/>
    </xf>
    <xf numFmtId="0" fontId="8" fillId="9" borderId="6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173" fontId="9" fillId="9" borderId="6" xfId="0" applyNumberFormat="1" applyFont="1" applyFill="1" applyBorder="1" applyAlignment="1">
      <alignment horizontal="right"/>
    </xf>
    <xf numFmtId="0" fontId="8" fillId="9" borderId="0" xfId="0" applyFont="1" applyFill="1" applyBorder="1" applyAlignment="1">
      <alignment horizontal="center"/>
    </xf>
    <xf numFmtId="164" fontId="8" fillId="9" borderId="5" xfId="2" applyNumberFormat="1" applyFont="1" applyFill="1" applyBorder="1" applyAlignment="1"/>
    <xf numFmtId="0" fontId="17" fillId="9" borderId="5" xfId="0" applyFont="1" applyFill="1" applyBorder="1" applyAlignment="1">
      <alignment horizontal="left" wrapText="1"/>
    </xf>
    <xf numFmtId="173" fontId="8" fillId="9" borderId="6" xfId="0" applyNumberFormat="1" applyFont="1" applyFill="1" applyBorder="1" applyAlignment="1">
      <alignment horizontal="right"/>
    </xf>
    <xf numFmtId="164" fontId="7" fillId="9" borderId="8" xfId="2" applyNumberFormat="1" applyFont="1" applyFill="1" applyBorder="1" applyAlignment="1">
      <alignment horizontal="right"/>
    </xf>
    <xf numFmtId="0" fontId="17" fillId="9" borderId="6" xfId="0" applyFont="1" applyFill="1" applyBorder="1" applyAlignment="1">
      <alignment horizontal="left" wrapText="1"/>
    </xf>
    <xf numFmtId="168" fontId="8" fillId="9" borderId="5" xfId="0" applyNumberFormat="1" applyFont="1" applyFill="1" applyBorder="1" applyAlignment="1"/>
    <xf numFmtId="0" fontId="24" fillId="9" borderId="6" xfId="0" applyFont="1" applyFill="1" applyBorder="1"/>
    <xf numFmtId="168" fontId="8" fillId="9" borderId="6" xfId="0" applyNumberFormat="1" applyFont="1" applyFill="1" applyBorder="1" applyAlignment="1">
      <alignment horizontal="right"/>
    </xf>
    <xf numFmtId="164" fontId="10" fillId="9" borderId="8" xfId="2" applyNumberFormat="1" applyFont="1" applyFill="1" applyBorder="1" applyAlignment="1">
      <alignment horizontal="right"/>
    </xf>
    <xf numFmtId="0" fontId="17" fillId="9" borderId="9" xfId="0" applyFont="1" applyFill="1" applyBorder="1" applyAlignment="1">
      <alignment horizontal="left" wrapText="1"/>
    </xf>
    <xf numFmtId="0" fontId="8" fillId="9" borderId="10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center"/>
    </xf>
    <xf numFmtId="168" fontId="8" fillId="9" borderId="10" xfId="0" applyNumberFormat="1" applyFont="1" applyFill="1" applyBorder="1" applyAlignment="1">
      <alignment horizontal="right"/>
    </xf>
    <xf numFmtId="0" fontId="8" fillId="9" borderId="11" xfId="0" applyFont="1" applyFill="1" applyBorder="1" applyAlignment="1">
      <alignment horizontal="center"/>
    </xf>
    <xf numFmtId="168" fontId="8" fillId="9" borderId="9" xfId="0" applyNumberFormat="1" applyFont="1" applyFill="1" applyBorder="1" applyAlignment="1"/>
    <xf numFmtId="168" fontId="8" fillId="8" borderId="5" xfId="2" applyNumberFormat="1" applyFont="1" applyFill="1" applyBorder="1" applyAlignment="1"/>
    <xf numFmtId="164" fontId="9" fillId="8" borderId="6" xfId="2" applyNumberFormat="1" applyFont="1" applyFill="1" applyBorder="1" applyAlignment="1">
      <alignment horizontal="right"/>
    </xf>
    <xf numFmtId="168" fontId="9" fillId="8" borderId="6" xfId="2" applyNumberFormat="1" applyFont="1" applyFill="1" applyBorder="1" applyAlignment="1">
      <alignment horizontal="right"/>
    </xf>
    <xf numFmtId="164" fontId="8" fillId="8" borderId="8" xfId="2" applyNumberFormat="1" applyFont="1" applyFill="1" applyBorder="1" applyAlignment="1"/>
    <xf numFmtId="0" fontId="9" fillId="8" borderId="7" xfId="2" applyFont="1" applyFill="1" applyBorder="1" applyAlignment="1">
      <alignment horizontal="center"/>
    </xf>
    <xf numFmtId="168" fontId="9" fillId="8" borderId="5" xfId="2" applyNumberFormat="1" applyFont="1" applyFill="1" applyBorder="1" applyAlignment="1"/>
    <xf numFmtId="0" fontId="4" fillId="8" borderId="6" xfId="2" applyFont="1" applyFill="1" applyBorder="1" applyAlignment="1">
      <alignment horizontal="left" wrapText="1"/>
    </xf>
    <xf numFmtId="0" fontId="8" fillId="8" borderId="0" xfId="2" applyFont="1" applyFill="1" applyBorder="1" applyAlignment="1">
      <alignment horizontal="right"/>
    </xf>
    <xf numFmtId="0" fontId="8" fillId="8" borderId="10" xfId="2" applyFont="1" applyFill="1" applyBorder="1" applyAlignment="1">
      <alignment horizontal="center"/>
    </xf>
    <xf numFmtId="0" fontId="8" fillId="8" borderId="12" xfId="2" applyFont="1" applyFill="1" applyBorder="1" applyAlignment="1">
      <alignment horizontal="center"/>
    </xf>
    <xf numFmtId="168" fontId="8" fillId="8" borderId="10" xfId="2" applyNumberFormat="1" applyFont="1" applyFill="1" applyBorder="1" applyAlignment="1">
      <alignment horizontal="right"/>
    </xf>
    <xf numFmtId="168" fontId="8" fillId="8" borderId="9" xfId="2" applyNumberFormat="1" applyFont="1" applyFill="1" applyBorder="1" applyAlignment="1"/>
    <xf numFmtId="0" fontId="11" fillId="6" borderId="14" xfId="2" applyFont="1" applyFill="1" applyBorder="1" applyAlignment="1">
      <alignment horizontal="center"/>
    </xf>
    <xf numFmtId="0" fontId="11" fillId="6" borderId="15" xfId="2" applyFont="1" applyFill="1" applyBorder="1" applyAlignment="1">
      <alignment horizontal="center"/>
    </xf>
    <xf numFmtId="0" fontId="11" fillId="6" borderId="18" xfId="2" applyFont="1" applyFill="1" applyBorder="1" applyAlignment="1">
      <alignment horizontal="right"/>
    </xf>
    <xf numFmtId="168" fontId="11" fillId="6" borderId="13" xfId="2" applyNumberFormat="1" applyFont="1" applyFill="1" applyBorder="1" applyAlignment="1">
      <alignment horizontal="right"/>
    </xf>
    <xf numFmtId="0" fontId="8" fillId="6" borderId="6" xfId="0" applyFont="1" applyFill="1" applyBorder="1" applyAlignment="1">
      <alignment horizontal="left" wrapText="1"/>
    </xf>
    <xf numFmtId="0" fontId="8" fillId="6" borderId="6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174" fontId="9" fillId="6" borderId="0" xfId="0" applyNumberFormat="1" applyFont="1" applyFill="1" applyBorder="1" applyAlignment="1">
      <alignment horizontal="right"/>
    </xf>
    <xf numFmtId="164" fontId="8" fillId="6" borderId="5" xfId="2" applyNumberFormat="1" applyFont="1" applyFill="1" applyBorder="1" applyAlignment="1">
      <alignment horizontal="right"/>
    </xf>
    <xf numFmtId="0" fontId="4" fillId="6" borderId="6" xfId="2" applyFont="1" applyFill="1" applyBorder="1" applyAlignment="1">
      <alignment horizontal="left" wrapText="1"/>
    </xf>
    <xf numFmtId="0" fontId="11" fillId="6" borderId="6" xfId="2" applyFont="1" applyFill="1" applyBorder="1" applyAlignment="1">
      <alignment horizontal="center"/>
    </xf>
    <xf numFmtId="0" fontId="11" fillId="6" borderId="0" xfId="2" applyFont="1" applyFill="1" applyBorder="1" applyAlignment="1">
      <alignment horizontal="center"/>
    </xf>
    <xf numFmtId="0" fontId="11" fillId="6" borderId="7" xfId="2" applyFont="1" applyFill="1" applyBorder="1" applyAlignment="1">
      <alignment horizontal="center"/>
    </xf>
    <xf numFmtId="0" fontId="9" fillId="6" borderId="0" xfId="2" applyFont="1" applyFill="1" applyBorder="1" applyAlignment="1">
      <alignment horizontal="right"/>
    </xf>
    <xf numFmtId="164" fontId="7" fillId="6" borderId="8" xfId="2" applyNumberFormat="1" applyFont="1" applyFill="1" applyBorder="1" applyAlignment="1">
      <alignment horizontal="right"/>
    </xf>
    <xf numFmtId="0" fontId="8" fillId="6" borderId="6" xfId="2" applyFont="1" applyFill="1" applyBorder="1" applyAlignment="1">
      <alignment horizontal="left"/>
    </xf>
    <xf numFmtId="164" fontId="9" fillId="6" borderId="0" xfId="2" applyNumberFormat="1" applyFont="1" applyFill="1" applyBorder="1" applyAlignment="1">
      <alignment horizontal="right"/>
    </xf>
    <xf numFmtId="0" fontId="27" fillId="6" borderId="6" xfId="2" applyFont="1" applyFill="1" applyBorder="1" applyAlignment="1">
      <alignment horizontal="center"/>
    </xf>
    <xf numFmtId="0" fontId="27" fillId="6" borderId="0" xfId="2" applyFont="1" applyFill="1" applyBorder="1" applyAlignment="1">
      <alignment horizontal="center"/>
    </xf>
    <xf numFmtId="0" fontId="27" fillId="6" borderId="7" xfId="2" applyFont="1" applyFill="1" applyBorder="1" applyAlignment="1">
      <alignment horizontal="center"/>
    </xf>
    <xf numFmtId="0" fontId="12" fillId="6" borderId="0" xfId="2" applyFont="1" applyFill="1" applyBorder="1" applyAlignment="1">
      <alignment horizontal="right"/>
    </xf>
    <xf numFmtId="0" fontId="27" fillId="6" borderId="0" xfId="2" applyFont="1" applyFill="1" applyBorder="1" applyAlignment="1">
      <alignment horizontal="right"/>
    </xf>
    <xf numFmtId="164" fontId="7" fillId="6" borderId="5" xfId="2" applyNumberFormat="1" applyFont="1" applyFill="1" applyBorder="1" applyAlignment="1">
      <alignment horizontal="right"/>
    </xf>
    <xf numFmtId="0" fontId="10" fillId="10" borderId="1" xfId="2" applyFont="1" applyFill="1" applyBorder="1" applyAlignment="1">
      <alignment horizontal="left" wrapText="1"/>
    </xf>
    <xf numFmtId="0" fontId="11" fillId="11" borderId="1" xfId="2" applyFont="1" applyFill="1" applyBorder="1" applyAlignment="1">
      <alignment horizontal="center"/>
    </xf>
    <xf numFmtId="0" fontId="11" fillId="11" borderId="19" xfId="2" applyFont="1" applyFill="1" applyBorder="1" applyAlignment="1">
      <alignment horizontal="center"/>
    </xf>
    <xf numFmtId="0" fontId="11" fillId="11" borderId="20" xfId="2" applyFont="1" applyFill="1" applyBorder="1" applyAlignment="1">
      <alignment horizontal="center"/>
    </xf>
    <xf numFmtId="0" fontId="11" fillId="11" borderId="20" xfId="2" applyFont="1" applyFill="1" applyBorder="1" applyAlignment="1">
      <alignment horizontal="right"/>
    </xf>
    <xf numFmtId="175" fontId="7" fillId="11" borderId="2" xfId="2" applyNumberFormat="1" applyFont="1" applyFill="1" applyBorder="1" applyAlignment="1">
      <alignment horizontal="right"/>
    </xf>
    <xf numFmtId="0" fontId="10" fillId="10" borderId="21" xfId="2" applyFont="1" applyFill="1" applyBorder="1" applyAlignment="1">
      <alignment horizontal="left" wrapText="1"/>
    </xf>
    <xf numFmtId="0" fontId="11" fillId="11" borderId="10" xfId="2" applyFont="1" applyFill="1" applyBorder="1" applyAlignment="1">
      <alignment horizontal="center"/>
    </xf>
    <xf numFmtId="0" fontId="11" fillId="11" borderId="12" xfId="2" applyFont="1" applyFill="1" applyBorder="1" applyAlignment="1">
      <alignment horizontal="center"/>
    </xf>
    <xf numFmtId="0" fontId="11" fillId="11" borderId="11" xfId="2" applyFont="1" applyFill="1" applyBorder="1" applyAlignment="1">
      <alignment horizontal="center"/>
    </xf>
    <xf numFmtId="0" fontId="11" fillId="11" borderId="11" xfId="2" applyFont="1" applyFill="1" applyBorder="1" applyAlignment="1">
      <alignment horizontal="right"/>
    </xf>
    <xf numFmtId="173" fontId="7" fillId="11" borderId="4" xfId="2" applyNumberFormat="1" applyFont="1" applyFill="1" applyBorder="1" applyAlignment="1">
      <alignment horizontal="right"/>
    </xf>
    <xf numFmtId="0" fontId="10" fillId="10" borderId="10" xfId="2" applyFont="1" applyFill="1" applyBorder="1" applyAlignment="1">
      <alignment horizontal="left" wrapText="1"/>
    </xf>
    <xf numFmtId="173" fontId="28" fillId="11" borderId="4" xfId="2" applyNumberFormat="1" applyFont="1" applyFill="1" applyBorder="1" applyAlignment="1">
      <alignment horizontal="right"/>
    </xf>
    <xf numFmtId="0" fontId="1" fillId="0" borderId="0" xfId="2" applyFont="1"/>
    <xf numFmtId="0" fontId="1" fillId="0" borderId="0" xfId="2" applyFont="1" applyAlignment="1">
      <alignment horizontal="left"/>
    </xf>
    <xf numFmtId="0" fontId="25" fillId="12" borderId="22" xfId="2" applyFont="1" applyFill="1" applyBorder="1" applyAlignment="1">
      <alignment horizontal="left" indent="1"/>
    </xf>
    <xf numFmtId="0" fontId="25" fillId="0" borderId="0" xfId="2" applyFont="1"/>
    <xf numFmtId="176" fontId="1" fillId="0" borderId="0" xfId="2" applyNumberFormat="1" applyFont="1" applyBorder="1"/>
    <xf numFmtId="0" fontId="25" fillId="13" borderId="5" xfId="2" applyFont="1" applyFill="1" applyBorder="1" applyAlignment="1">
      <alignment horizontal="left" indent="1"/>
    </xf>
    <xf numFmtId="0" fontId="1" fillId="0" borderId="0" xfId="2" applyFont="1" applyBorder="1"/>
    <xf numFmtId="177" fontId="25" fillId="13" borderId="9" xfId="2" applyNumberFormat="1" applyFont="1" applyFill="1" applyBorder="1" applyAlignment="1">
      <alignment horizontal="left" indent="1"/>
    </xf>
    <xf numFmtId="178" fontId="25" fillId="0" borderId="0" xfId="2" applyNumberFormat="1" applyFont="1"/>
    <xf numFmtId="0" fontId="1" fillId="0" borderId="0" xfId="1" applyFont="1"/>
    <xf numFmtId="166" fontId="9" fillId="4" borderId="6" xfId="2" applyNumberFormat="1" applyFont="1" applyFill="1" applyBorder="1" applyAlignment="1">
      <alignment horizontal="right"/>
    </xf>
    <xf numFmtId="0" fontId="10" fillId="6" borderId="14" xfId="2" applyFont="1" applyFill="1" applyBorder="1" applyAlignment="1">
      <alignment horizontal="left" vertical="center" wrapText="1"/>
    </xf>
    <xf numFmtId="0" fontId="10" fillId="6" borderId="18" xfId="2" applyFont="1" applyFill="1" applyBorder="1" applyAlignment="1">
      <alignment horizontal="left" vertical="center" wrapText="1"/>
    </xf>
    <xf numFmtId="0" fontId="10" fillId="6" borderId="15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wrapText="1"/>
    </xf>
    <xf numFmtId="0" fontId="1" fillId="3" borderId="3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center"/>
    </xf>
    <xf numFmtId="0" fontId="6" fillId="7" borderId="6" xfId="2" applyFont="1" applyFill="1" applyBorder="1" applyAlignment="1">
      <alignment horizontal="left" wrapText="1"/>
    </xf>
    <xf numFmtId="0" fontId="1" fillId="7" borderId="0" xfId="2" applyFont="1" applyFill="1" applyBorder="1" applyAlignment="1"/>
    <xf numFmtId="0" fontId="1" fillId="7" borderId="7" xfId="2" applyFont="1" applyFill="1" applyBorder="1" applyAlignment="1"/>
    <xf numFmtId="0" fontId="16" fillId="8" borderId="6" xfId="2" applyFont="1" applyFill="1" applyBorder="1" applyAlignment="1">
      <alignment horizontal="left" wrapText="1"/>
    </xf>
    <xf numFmtId="0" fontId="16" fillId="8" borderId="0" xfId="2" applyFont="1" applyFill="1" applyBorder="1" applyAlignment="1">
      <alignment horizontal="left" wrapText="1"/>
    </xf>
    <xf numFmtId="0" fontId="16" fillId="8" borderId="7" xfId="2" applyFont="1" applyFill="1" applyBorder="1" applyAlignment="1">
      <alignment horizontal="left" wrapText="1"/>
    </xf>
    <xf numFmtId="0" fontId="6" fillId="9" borderId="18" xfId="0" applyFont="1" applyFill="1" applyBorder="1" applyAlignment="1">
      <alignment horizontal="left" vertical="top" wrapText="1"/>
    </xf>
    <xf numFmtId="0" fontId="26" fillId="8" borderId="6" xfId="2" applyFont="1" applyFill="1" applyBorder="1" applyAlignment="1">
      <alignment horizontal="left" wrapText="1"/>
    </xf>
    <xf numFmtId="0" fontId="26" fillId="8" borderId="0" xfId="2" applyFont="1" applyFill="1" applyBorder="1" applyAlignment="1">
      <alignment horizontal="left" wrapText="1"/>
    </xf>
    <xf numFmtId="0" fontId="26" fillId="8" borderId="7" xfId="2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8"/>
  <sheetViews>
    <sheetView tabSelected="1" view="pageBreakPreview" topLeftCell="C31" zoomScale="190" zoomScaleNormal="100" zoomScaleSheetLayoutView="190" workbookViewId="0">
      <selection activeCell="F35" sqref="F35"/>
    </sheetView>
  </sheetViews>
  <sheetFormatPr defaultRowHeight="12.5" x14ac:dyDescent="0.25"/>
  <cols>
    <col min="1" max="1" width="35.1796875" style="1" customWidth="1"/>
    <col min="2" max="2" width="8.7265625" style="1" customWidth="1"/>
    <col min="3" max="3" width="12.453125" style="1" customWidth="1"/>
    <col min="4" max="4" width="9.1796875" style="1"/>
    <col min="5" max="5" width="10.7265625" style="1" customWidth="1"/>
    <col min="6" max="6" width="13.7265625" style="1" customWidth="1"/>
    <col min="7" max="7" width="21.54296875" style="1" customWidth="1"/>
    <col min="8" max="8" width="15.54296875" style="1" customWidth="1"/>
    <col min="9" max="245" width="9.1796875" style="1"/>
    <col min="246" max="246" width="33.453125" style="1" customWidth="1"/>
    <col min="247" max="247" width="8.7265625" style="1" customWidth="1"/>
    <col min="248" max="248" width="12.453125" style="1" customWidth="1"/>
    <col min="249" max="250" width="9.1796875" style="1"/>
    <col min="251" max="251" width="11.54296875" style="1" customWidth="1"/>
    <col min="252" max="252" width="21.54296875" style="1" customWidth="1"/>
    <col min="253" max="253" width="15.54296875" style="1" customWidth="1"/>
    <col min="254" max="254" width="16.54296875" style="1" customWidth="1"/>
    <col min="255" max="255" width="20" style="1" customWidth="1"/>
    <col min="256" max="256" width="14" style="1" customWidth="1"/>
    <col min="257" max="257" width="14.26953125" style="1" customWidth="1"/>
    <col min="258" max="258" width="16.26953125" style="1" customWidth="1"/>
    <col min="259" max="259" width="16.1796875" style="1" customWidth="1"/>
    <col min="260" max="260" width="14.26953125" style="1" customWidth="1"/>
    <col min="261" max="261" width="16.26953125" style="1" bestFit="1" customWidth="1"/>
    <col min="262" max="501" width="9.1796875" style="1"/>
    <col min="502" max="502" width="33.453125" style="1" customWidth="1"/>
    <col min="503" max="503" width="8.7265625" style="1" customWidth="1"/>
    <col min="504" max="504" width="12.453125" style="1" customWidth="1"/>
    <col min="505" max="506" width="9.1796875" style="1"/>
    <col min="507" max="507" width="11.54296875" style="1" customWidth="1"/>
    <col min="508" max="508" width="21.54296875" style="1" customWidth="1"/>
    <col min="509" max="509" width="15.54296875" style="1" customWidth="1"/>
    <col min="510" max="510" width="16.54296875" style="1" customWidth="1"/>
    <col min="511" max="511" width="20" style="1" customWidth="1"/>
    <col min="512" max="512" width="14" style="1" customWidth="1"/>
    <col min="513" max="513" width="14.26953125" style="1" customWidth="1"/>
    <col min="514" max="514" width="16.26953125" style="1" customWidth="1"/>
    <col min="515" max="515" width="16.1796875" style="1" customWidth="1"/>
    <col min="516" max="516" width="14.26953125" style="1" customWidth="1"/>
    <col min="517" max="517" width="16.26953125" style="1" bestFit="1" customWidth="1"/>
    <col min="518" max="757" width="9.1796875" style="1"/>
    <col min="758" max="758" width="33.453125" style="1" customWidth="1"/>
    <col min="759" max="759" width="8.7265625" style="1" customWidth="1"/>
    <col min="760" max="760" width="12.453125" style="1" customWidth="1"/>
    <col min="761" max="762" width="9.1796875" style="1"/>
    <col min="763" max="763" width="11.54296875" style="1" customWidth="1"/>
    <col min="764" max="764" width="21.54296875" style="1" customWidth="1"/>
    <col min="765" max="765" width="15.54296875" style="1" customWidth="1"/>
    <col min="766" max="766" width="16.54296875" style="1" customWidth="1"/>
    <col min="767" max="767" width="20" style="1" customWidth="1"/>
    <col min="768" max="768" width="14" style="1" customWidth="1"/>
    <col min="769" max="769" width="14.26953125" style="1" customWidth="1"/>
    <col min="770" max="770" width="16.26953125" style="1" customWidth="1"/>
    <col min="771" max="771" width="16.1796875" style="1" customWidth="1"/>
    <col min="772" max="772" width="14.26953125" style="1" customWidth="1"/>
    <col min="773" max="773" width="16.26953125" style="1" bestFit="1" customWidth="1"/>
    <col min="774" max="1013" width="9.1796875" style="1"/>
    <col min="1014" max="1014" width="33.453125" style="1" customWidth="1"/>
    <col min="1015" max="1015" width="8.7265625" style="1" customWidth="1"/>
    <col min="1016" max="1016" width="12.453125" style="1" customWidth="1"/>
    <col min="1017" max="1018" width="9.1796875" style="1"/>
    <col min="1019" max="1019" width="11.54296875" style="1" customWidth="1"/>
    <col min="1020" max="1020" width="21.54296875" style="1" customWidth="1"/>
    <col min="1021" max="1021" width="15.54296875" style="1" customWidth="1"/>
    <col min="1022" max="1022" width="16.54296875" style="1" customWidth="1"/>
    <col min="1023" max="1023" width="20" style="1" customWidth="1"/>
    <col min="1024" max="1024" width="14" style="1" customWidth="1"/>
    <col min="1025" max="1025" width="14.26953125" style="1" customWidth="1"/>
    <col min="1026" max="1026" width="16.26953125" style="1" customWidth="1"/>
    <col min="1027" max="1027" width="16.1796875" style="1" customWidth="1"/>
    <col min="1028" max="1028" width="14.26953125" style="1" customWidth="1"/>
    <col min="1029" max="1029" width="16.26953125" style="1" bestFit="1" customWidth="1"/>
    <col min="1030" max="1269" width="9.1796875" style="1"/>
    <col min="1270" max="1270" width="33.453125" style="1" customWidth="1"/>
    <col min="1271" max="1271" width="8.7265625" style="1" customWidth="1"/>
    <col min="1272" max="1272" width="12.453125" style="1" customWidth="1"/>
    <col min="1273" max="1274" width="9.1796875" style="1"/>
    <col min="1275" max="1275" width="11.54296875" style="1" customWidth="1"/>
    <col min="1276" max="1276" width="21.54296875" style="1" customWidth="1"/>
    <col min="1277" max="1277" width="15.54296875" style="1" customWidth="1"/>
    <col min="1278" max="1278" width="16.54296875" style="1" customWidth="1"/>
    <col min="1279" max="1279" width="20" style="1" customWidth="1"/>
    <col min="1280" max="1280" width="14" style="1" customWidth="1"/>
    <col min="1281" max="1281" width="14.26953125" style="1" customWidth="1"/>
    <col min="1282" max="1282" width="16.26953125" style="1" customWidth="1"/>
    <col min="1283" max="1283" width="16.1796875" style="1" customWidth="1"/>
    <col min="1284" max="1284" width="14.26953125" style="1" customWidth="1"/>
    <col min="1285" max="1285" width="16.26953125" style="1" bestFit="1" customWidth="1"/>
    <col min="1286" max="1525" width="9.1796875" style="1"/>
    <col min="1526" max="1526" width="33.453125" style="1" customWidth="1"/>
    <col min="1527" max="1527" width="8.7265625" style="1" customWidth="1"/>
    <col min="1528" max="1528" width="12.453125" style="1" customWidth="1"/>
    <col min="1529" max="1530" width="9.1796875" style="1"/>
    <col min="1531" max="1531" width="11.54296875" style="1" customWidth="1"/>
    <col min="1532" max="1532" width="21.54296875" style="1" customWidth="1"/>
    <col min="1533" max="1533" width="15.54296875" style="1" customWidth="1"/>
    <col min="1534" max="1534" width="16.54296875" style="1" customWidth="1"/>
    <col min="1535" max="1535" width="20" style="1" customWidth="1"/>
    <col min="1536" max="1536" width="14" style="1" customWidth="1"/>
    <col min="1537" max="1537" width="14.26953125" style="1" customWidth="1"/>
    <col min="1538" max="1538" width="16.26953125" style="1" customWidth="1"/>
    <col min="1539" max="1539" width="16.1796875" style="1" customWidth="1"/>
    <col min="1540" max="1540" width="14.26953125" style="1" customWidth="1"/>
    <col min="1541" max="1541" width="16.26953125" style="1" bestFit="1" customWidth="1"/>
    <col min="1542" max="1781" width="9.1796875" style="1"/>
    <col min="1782" max="1782" width="33.453125" style="1" customWidth="1"/>
    <col min="1783" max="1783" width="8.7265625" style="1" customWidth="1"/>
    <col min="1784" max="1784" width="12.453125" style="1" customWidth="1"/>
    <col min="1785" max="1786" width="9.1796875" style="1"/>
    <col min="1787" max="1787" width="11.54296875" style="1" customWidth="1"/>
    <col min="1788" max="1788" width="21.54296875" style="1" customWidth="1"/>
    <col min="1789" max="1789" width="15.54296875" style="1" customWidth="1"/>
    <col min="1790" max="1790" width="16.54296875" style="1" customWidth="1"/>
    <col min="1791" max="1791" width="20" style="1" customWidth="1"/>
    <col min="1792" max="1792" width="14" style="1" customWidth="1"/>
    <col min="1793" max="1793" width="14.26953125" style="1" customWidth="1"/>
    <col min="1794" max="1794" width="16.26953125" style="1" customWidth="1"/>
    <col min="1795" max="1795" width="16.1796875" style="1" customWidth="1"/>
    <col min="1796" max="1796" width="14.26953125" style="1" customWidth="1"/>
    <col min="1797" max="1797" width="16.26953125" style="1" bestFit="1" customWidth="1"/>
    <col min="1798" max="2037" width="9.1796875" style="1"/>
    <col min="2038" max="2038" width="33.453125" style="1" customWidth="1"/>
    <col min="2039" max="2039" width="8.7265625" style="1" customWidth="1"/>
    <col min="2040" max="2040" width="12.453125" style="1" customWidth="1"/>
    <col min="2041" max="2042" width="9.1796875" style="1"/>
    <col min="2043" max="2043" width="11.54296875" style="1" customWidth="1"/>
    <col min="2044" max="2044" width="21.54296875" style="1" customWidth="1"/>
    <col min="2045" max="2045" width="15.54296875" style="1" customWidth="1"/>
    <col min="2046" max="2046" width="16.54296875" style="1" customWidth="1"/>
    <col min="2047" max="2047" width="20" style="1" customWidth="1"/>
    <col min="2048" max="2048" width="14" style="1" customWidth="1"/>
    <col min="2049" max="2049" width="14.26953125" style="1" customWidth="1"/>
    <col min="2050" max="2050" width="16.26953125" style="1" customWidth="1"/>
    <col min="2051" max="2051" width="16.1796875" style="1" customWidth="1"/>
    <col min="2052" max="2052" width="14.26953125" style="1" customWidth="1"/>
    <col min="2053" max="2053" width="16.26953125" style="1" bestFit="1" customWidth="1"/>
    <col min="2054" max="2293" width="9.1796875" style="1"/>
    <col min="2294" max="2294" width="33.453125" style="1" customWidth="1"/>
    <col min="2295" max="2295" width="8.7265625" style="1" customWidth="1"/>
    <col min="2296" max="2296" width="12.453125" style="1" customWidth="1"/>
    <col min="2297" max="2298" width="9.1796875" style="1"/>
    <col min="2299" max="2299" width="11.54296875" style="1" customWidth="1"/>
    <col min="2300" max="2300" width="21.54296875" style="1" customWidth="1"/>
    <col min="2301" max="2301" width="15.54296875" style="1" customWidth="1"/>
    <col min="2302" max="2302" width="16.54296875" style="1" customWidth="1"/>
    <col min="2303" max="2303" width="20" style="1" customWidth="1"/>
    <col min="2304" max="2304" width="14" style="1" customWidth="1"/>
    <col min="2305" max="2305" width="14.26953125" style="1" customWidth="1"/>
    <col min="2306" max="2306" width="16.26953125" style="1" customWidth="1"/>
    <col min="2307" max="2307" width="16.1796875" style="1" customWidth="1"/>
    <col min="2308" max="2308" width="14.26953125" style="1" customWidth="1"/>
    <col min="2309" max="2309" width="16.26953125" style="1" bestFit="1" customWidth="1"/>
    <col min="2310" max="2549" width="9.1796875" style="1"/>
    <col min="2550" max="2550" width="33.453125" style="1" customWidth="1"/>
    <col min="2551" max="2551" width="8.7265625" style="1" customWidth="1"/>
    <col min="2552" max="2552" width="12.453125" style="1" customWidth="1"/>
    <col min="2553" max="2554" width="9.1796875" style="1"/>
    <col min="2555" max="2555" width="11.54296875" style="1" customWidth="1"/>
    <col min="2556" max="2556" width="21.54296875" style="1" customWidth="1"/>
    <col min="2557" max="2557" width="15.54296875" style="1" customWidth="1"/>
    <col min="2558" max="2558" width="16.54296875" style="1" customWidth="1"/>
    <col min="2559" max="2559" width="20" style="1" customWidth="1"/>
    <col min="2560" max="2560" width="14" style="1" customWidth="1"/>
    <col min="2561" max="2561" width="14.26953125" style="1" customWidth="1"/>
    <col min="2562" max="2562" width="16.26953125" style="1" customWidth="1"/>
    <col min="2563" max="2563" width="16.1796875" style="1" customWidth="1"/>
    <col min="2564" max="2564" width="14.26953125" style="1" customWidth="1"/>
    <col min="2565" max="2565" width="16.26953125" style="1" bestFit="1" customWidth="1"/>
    <col min="2566" max="2805" width="9.1796875" style="1"/>
    <col min="2806" max="2806" width="33.453125" style="1" customWidth="1"/>
    <col min="2807" max="2807" width="8.7265625" style="1" customWidth="1"/>
    <col min="2808" max="2808" width="12.453125" style="1" customWidth="1"/>
    <col min="2809" max="2810" width="9.1796875" style="1"/>
    <col min="2811" max="2811" width="11.54296875" style="1" customWidth="1"/>
    <col min="2812" max="2812" width="21.54296875" style="1" customWidth="1"/>
    <col min="2813" max="2813" width="15.54296875" style="1" customWidth="1"/>
    <col min="2814" max="2814" width="16.54296875" style="1" customWidth="1"/>
    <col min="2815" max="2815" width="20" style="1" customWidth="1"/>
    <col min="2816" max="2816" width="14" style="1" customWidth="1"/>
    <col min="2817" max="2817" width="14.26953125" style="1" customWidth="1"/>
    <col min="2818" max="2818" width="16.26953125" style="1" customWidth="1"/>
    <col min="2819" max="2819" width="16.1796875" style="1" customWidth="1"/>
    <col min="2820" max="2820" width="14.26953125" style="1" customWidth="1"/>
    <col min="2821" max="2821" width="16.26953125" style="1" bestFit="1" customWidth="1"/>
    <col min="2822" max="3061" width="9.1796875" style="1"/>
    <col min="3062" max="3062" width="33.453125" style="1" customWidth="1"/>
    <col min="3063" max="3063" width="8.7265625" style="1" customWidth="1"/>
    <col min="3064" max="3064" width="12.453125" style="1" customWidth="1"/>
    <col min="3065" max="3066" width="9.1796875" style="1"/>
    <col min="3067" max="3067" width="11.54296875" style="1" customWidth="1"/>
    <col min="3068" max="3068" width="21.54296875" style="1" customWidth="1"/>
    <col min="3069" max="3069" width="15.54296875" style="1" customWidth="1"/>
    <col min="3070" max="3070" width="16.54296875" style="1" customWidth="1"/>
    <col min="3071" max="3071" width="20" style="1" customWidth="1"/>
    <col min="3072" max="3072" width="14" style="1" customWidth="1"/>
    <col min="3073" max="3073" width="14.26953125" style="1" customWidth="1"/>
    <col min="3074" max="3074" width="16.26953125" style="1" customWidth="1"/>
    <col min="3075" max="3075" width="16.1796875" style="1" customWidth="1"/>
    <col min="3076" max="3076" width="14.26953125" style="1" customWidth="1"/>
    <col min="3077" max="3077" width="16.26953125" style="1" bestFit="1" customWidth="1"/>
    <col min="3078" max="3317" width="9.1796875" style="1"/>
    <col min="3318" max="3318" width="33.453125" style="1" customWidth="1"/>
    <col min="3319" max="3319" width="8.7265625" style="1" customWidth="1"/>
    <col min="3320" max="3320" width="12.453125" style="1" customWidth="1"/>
    <col min="3321" max="3322" width="9.1796875" style="1"/>
    <col min="3323" max="3323" width="11.54296875" style="1" customWidth="1"/>
    <col min="3324" max="3324" width="21.54296875" style="1" customWidth="1"/>
    <col min="3325" max="3325" width="15.54296875" style="1" customWidth="1"/>
    <col min="3326" max="3326" width="16.54296875" style="1" customWidth="1"/>
    <col min="3327" max="3327" width="20" style="1" customWidth="1"/>
    <col min="3328" max="3328" width="14" style="1" customWidth="1"/>
    <col min="3329" max="3329" width="14.26953125" style="1" customWidth="1"/>
    <col min="3330" max="3330" width="16.26953125" style="1" customWidth="1"/>
    <col min="3331" max="3331" width="16.1796875" style="1" customWidth="1"/>
    <col min="3332" max="3332" width="14.26953125" style="1" customWidth="1"/>
    <col min="3333" max="3333" width="16.26953125" style="1" bestFit="1" customWidth="1"/>
    <col min="3334" max="3573" width="9.1796875" style="1"/>
    <col min="3574" max="3574" width="33.453125" style="1" customWidth="1"/>
    <col min="3575" max="3575" width="8.7265625" style="1" customWidth="1"/>
    <col min="3576" max="3576" width="12.453125" style="1" customWidth="1"/>
    <col min="3577" max="3578" width="9.1796875" style="1"/>
    <col min="3579" max="3579" width="11.54296875" style="1" customWidth="1"/>
    <col min="3580" max="3580" width="21.54296875" style="1" customWidth="1"/>
    <col min="3581" max="3581" width="15.54296875" style="1" customWidth="1"/>
    <col min="3582" max="3582" width="16.54296875" style="1" customWidth="1"/>
    <col min="3583" max="3583" width="20" style="1" customWidth="1"/>
    <col min="3584" max="3584" width="14" style="1" customWidth="1"/>
    <col min="3585" max="3585" width="14.26953125" style="1" customWidth="1"/>
    <col min="3586" max="3586" width="16.26953125" style="1" customWidth="1"/>
    <col min="3587" max="3587" width="16.1796875" style="1" customWidth="1"/>
    <col min="3588" max="3588" width="14.26953125" style="1" customWidth="1"/>
    <col min="3589" max="3589" width="16.26953125" style="1" bestFit="1" customWidth="1"/>
    <col min="3590" max="3829" width="9.1796875" style="1"/>
    <col min="3830" max="3830" width="33.453125" style="1" customWidth="1"/>
    <col min="3831" max="3831" width="8.7265625" style="1" customWidth="1"/>
    <col min="3832" max="3832" width="12.453125" style="1" customWidth="1"/>
    <col min="3833" max="3834" width="9.1796875" style="1"/>
    <col min="3835" max="3835" width="11.54296875" style="1" customWidth="1"/>
    <col min="3836" max="3836" width="21.54296875" style="1" customWidth="1"/>
    <col min="3837" max="3837" width="15.54296875" style="1" customWidth="1"/>
    <col min="3838" max="3838" width="16.54296875" style="1" customWidth="1"/>
    <col min="3839" max="3839" width="20" style="1" customWidth="1"/>
    <col min="3840" max="3840" width="14" style="1" customWidth="1"/>
    <col min="3841" max="3841" width="14.26953125" style="1" customWidth="1"/>
    <col min="3842" max="3842" width="16.26953125" style="1" customWidth="1"/>
    <col min="3843" max="3843" width="16.1796875" style="1" customWidth="1"/>
    <col min="3844" max="3844" width="14.26953125" style="1" customWidth="1"/>
    <col min="3845" max="3845" width="16.26953125" style="1" bestFit="1" customWidth="1"/>
    <col min="3846" max="4085" width="9.1796875" style="1"/>
    <col min="4086" max="4086" width="33.453125" style="1" customWidth="1"/>
    <col min="4087" max="4087" width="8.7265625" style="1" customWidth="1"/>
    <col min="4088" max="4088" width="12.453125" style="1" customWidth="1"/>
    <col min="4089" max="4090" width="9.1796875" style="1"/>
    <col min="4091" max="4091" width="11.54296875" style="1" customWidth="1"/>
    <col min="4092" max="4092" width="21.54296875" style="1" customWidth="1"/>
    <col min="4093" max="4093" width="15.54296875" style="1" customWidth="1"/>
    <col min="4094" max="4094" width="16.54296875" style="1" customWidth="1"/>
    <col min="4095" max="4095" width="20" style="1" customWidth="1"/>
    <col min="4096" max="4096" width="14" style="1" customWidth="1"/>
    <col min="4097" max="4097" width="14.26953125" style="1" customWidth="1"/>
    <col min="4098" max="4098" width="16.26953125" style="1" customWidth="1"/>
    <col min="4099" max="4099" width="16.1796875" style="1" customWidth="1"/>
    <col min="4100" max="4100" width="14.26953125" style="1" customWidth="1"/>
    <col min="4101" max="4101" width="16.26953125" style="1" bestFit="1" customWidth="1"/>
    <col min="4102" max="4341" width="9.1796875" style="1"/>
    <col min="4342" max="4342" width="33.453125" style="1" customWidth="1"/>
    <col min="4343" max="4343" width="8.7265625" style="1" customWidth="1"/>
    <col min="4344" max="4344" width="12.453125" style="1" customWidth="1"/>
    <col min="4345" max="4346" width="9.1796875" style="1"/>
    <col min="4347" max="4347" width="11.54296875" style="1" customWidth="1"/>
    <col min="4348" max="4348" width="21.54296875" style="1" customWidth="1"/>
    <col min="4349" max="4349" width="15.54296875" style="1" customWidth="1"/>
    <col min="4350" max="4350" width="16.54296875" style="1" customWidth="1"/>
    <col min="4351" max="4351" width="20" style="1" customWidth="1"/>
    <col min="4352" max="4352" width="14" style="1" customWidth="1"/>
    <col min="4353" max="4353" width="14.26953125" style="1" customWidth="1"/>
    <col min="4354" max="4354" width="16.26953125" style="1" customWidth="1"/>
    <col min="4355" max="4355" width="16.1796875" style="1" customWidth="1"/>
    <col min="4356" max="4356" width="14.26953125" style="1" customWidth="1"/>
    <col min="4357" max="4357" width="16.26953125" style="1" bestFit="1" customWidth="1"/>
    <col min="4358" max="4597" width="9.1796875" style="1"/>
    <col min="4598" max="4598" width="33.453125" style="1" customWidth="1"/>
    <col min="4599" max="4599" width="8.7265625" style="1" customWidth="1"/>
    <col min="4600" max="4600" width="12.453125" style="1" customWidth="1"/>
    <col min="4601" max="4602" width="9.1796875" style="1"/>
    <col min="4603" max="4603" width="11.54296875" style="1" customWidth="1"/>
    <col min="4604" max="4604" width="21.54296875" style="1" customWidth="1"/>
    <col min="4605" max="4605" width="15.54296875" style="1" customWidth="1"/>
    <col min="4606" max="4606" width="16.54296875" style="1" customWidth="1"/>
    <col min="4607" max="4607" width="20" style="1" customWidth="1"/>
    <col min="4608" max="4608" width="14" style="1" customWidth="1"/>
    <col min="4609" max="4609" width="14.26953125" style="1" customWidth="1"/>
    <col min="4610" max="4610" width="16.26953125" style="1" customWidth="1"/>
    <col min="4611" max="4611" width="16.1796875" style="1" customWidth="1"/>
    <col min="4612" max="4612" width="14.26953125" style="1" customWidth="1"/>
    <col min="4613" max="4613" width="16.26953125" style="1" bestFit="1" customWidth="1"/>
    <col min="4614" max="4853" width="9.1796875" style="1"/>
    <col min="4854" max="4854" width="33.453125" style="1" customWidth="1"/>
    <col min="4855" max="4855" width="8.7265625" style="1" customWidth="1"/>
    <col min="4856" max="4856" width="12.453125" style="1" customWidth="1"/>
    <col min="4857" max="4858" width="9.1796875" style="1"/>
    <col min="4859" max="4859" width="11.54296875" style="1" customWidth="1"/>
    <col min="4860" max="4860" width="21.54296875" style="1" customWidth="1"/>
    <col min="4861" max="4861" width="15.54296875" style="1" customWidth="1"/>
    <col min="4862" max="4862" width="16.54296875" style="1" customWidth="1"/>
    <col min="4863" max="4863" width="20" style="1" customWidth="1"/>
    <col min="4864" max="4864" width="14" style="1" customWidth="1"/>
    <col min="4865" max="4865" width="14.26953125" style="1" customWidth="1"/>
    <col min="4866" max="4866" width="16.26953125" style="1" customWidth="1"/>
    <col min="4867" max="4867" width="16.1796875" style="1" customWidth="1"/>
    <col min="4868" max="4868" width="14.26953125" style="1" customWidth="1"/>
    <col min="4869" max="4869" width="16.26953125" style="1" bestFit="1" customWidth="1"/>
    <col min="4870" max="5109" width="9.1796875" style="1"/>
    <col min="5110" max="5110" width="33.453125" style="1" customWidth="1"/>
    <col min="5111" max="5111" width="8.7265625" style="1" customWidth="1"/>
    <col min="5112" max="5112" width="12.453125" style="1" customWidth="1"/>
    <col min="5113" max="5114" width="9.1796875" style="1"/>
    <col min="5115" max="5115" width="11.54296875" style="1" customWidth="1"/>
    <col min="5116" max="5116" width="21.54296875" style="1" customWidth="1"/>
    <col min="5117" max="5117" width="15.54296875" style="1" customWidth="1"/>
    <col min="5118" max="5118" width="16.54296875" style="1" customWidth="1"/>
    <col min="5119" max="5119" width="20" style="1" customWidth="1"/>
    <col min="5120" max="5120" width="14" style="1" customWidth="1"/>
    <col min="5121" max="5121" width="14.26953125" style="1" customWidth="1"/>
    <col min="5122" max="5122" width="16.26953125" style="1" customWidth="1"/>
    <col min="5123" max="5123" width="16.1796875" style="1" customWidth="1"/>
    <col min="5124" max="5124" width="14.26953125" style="1" customWidth="1"/>
    <col min="5125" max="5125" width="16.26953125" style="1" bestFit="1" customWidth="1"/>
    <col min="5126" max="5365" width="9.1796875" style="1"/>
    <col min="5366" max="5366" width="33.453125" style="1" customWidth="1"/>
    <col min="5367" max="5367" width="8.7265625" style="1" customWidth="1"/>
    <col min="5368" max="5368" width="12.453125" style="1" customWidth="1"/>
    <col min="5369" max="5370" width="9.1796875" style="1"/>
    <col min="5371" max="5371" width="11.54296875" style="1" customWidth="1"/>
    <col min="5372" max="5372" width="21.54296875" style="1" customWidth="1"/>
    <col min="5373" max="5373" width="15.54296875" style="1" customWidth="1"/>
    <col min="5374" max="5374" width="16.54296875" style="1" customWidth="1"/>
    <col min="5375" max="5375" width="20" style="1" customWidth="1"/>
    <col min="5376" max="5376" width="14" style="1" customWidth="1"/>
    <col min="5377" max="5377" width="14.26953125" style="1" customWidth="1"/>
    <col min="5378" max="5378" width="16.26953125" style="1" customWidth="1"/>
    <col min="5379" max="5379" width="16.1796875" style="1" customWidth="1"/>
    <col min="5380" max="5380" width="14.26953125" style="1" customWidth="1"/>
    <col min="5381" max="5381" width="16.26953125" style="1" bestFit="1" customWidth="1"/>
    <col min="5382" max="5621" width="9.1796875" style="1"/>
    <col min="5622" max="5622" width="33.453125" style="1" customWidth="1"/>
    <col min="5623" max="5623" width="8.7265625" style="1" customWidth="1"/>
    <col min="5624" max="5624" width="12.453125" style="1" customWidth="1"/>
    <col min="5625" max="5626" width="9.1796875" style="1"/>
    <col min="5627" max="5627" width="11.54296875" style="1" customWidth="1"/>
    <col min="5628" max="5628" width="21.54296875" style="1" customWidth="1"/>
    <col min="5629" max="5629" width="15.54296875" style="1" customWidth="1"/>
    <col min="5630" max="5630" width="16.54296875" style="1" customWidth="1"/>
    <col min="5631" max="5631" width="20" style="1" customWidth="1"/>
    <col min="5632" max="5632" width="14" style="1" customWidth="1"/>
    <col min="5633" max="5633" width="14.26953125" style="1" customWidth="1"/>
    <col min="5634" max="5634" width="16.26953125" style="1" customWidth="1"/>
    <col min="5635" max="5635" width="16.1796875" style="1" customWidth="1"/>
    <col min="5636" max="5636" width="14.26953125" style="1" customWidth="1"/>
    <col min="5637" max="5637" width="16.26953125" style="1" bestFit="1" customWidth="1"/>
    <col min="5638" max="5877" width="9.1796875" style="1"/>
    <col min="5878" max="5878" width="33.453125" style="1" customWidth="1"/>
    <col min="5879" max="5879" width="8.7265625" style="1" customWidth="1"/>
    <col min="5880" max="5880" width="12.453125" style="1" customWidth="1"/>
    <col min="5881" max="5882" width="9.1796875" style="1"/>
    <col min="5883" max="5883" width="11.54296875" style="1" customWidth="1"/>
    <col min="5884" max="5884" width="21.54296875" style="1" customWidth="1"/>
    <col min="5885" max="5885" width="15.54296875" style="1" customWidth="1"/>
    <col min="5886" max="5886" width="16.54296875" style="1" customWidth="1"/>
    <col min="5887" max="5887" width="20" style="1" customWidth="1"/>
    <col min="5888" max="5888" width="14" style="1" customWidth="1"/>
    <col min="5889" max="5889" width="14.26953125" style="1" customWidth="1"/>
    <col min="5890" max="5890" width="16.26953125" style="1" customWidth="1"/>
    <col min="5891" max="5891" width="16.1796875" style="1" customWidth="1"/>
    <col min="5892" max="5892" width="14.26953125" style="1" customWidth="1"/>
    <col min="5893" max="5893" width="16.26953125" style="1" bestFit="1" customWidth="1"/>
    <col min="5894" max="6133" width="9.1796875" style="1"/>
    <col min="6134" max="6134" width="33.453125" style="1" customWidth="1"/>
    <col min="6135" max="6135" width="8.7265625" style="1" customWidth="1"/>
    <col min="6136" max="6136" width="12.453125" style="1" customWidth="1"/>
    <col min="6137" max="6138" width="9.1796875" style="1"/>
    <col min="6139" max="6139" width="11.54296875" style="1" customWidth="1"/>
    <col min="6140" max="6140" width="21.54296875" style="1" customWidth="1"/>
    <col min="6141" max="6141" width="15.54296875" style="1" customWidth="1"/>
    <col min="6142" max="6142" width="16.54296875" style="1" customWidth="1"/>
    <col min="6143" max="6143" width="20" style="1" customWidth="1"/>
    <col min="6144" max="6144" width="14" style="1" customWidth="1"/>
    <col min="6145" max="6145" width="14.26953125" style="1" customWidth="1"/>
    <col min="6146" max="6146" width="16.26953125" style="1" customWidth="1"/>
    <col min="6147" max="6147" width="16.1796875" style="1" customWidth="1"/>
    <col min="6148" max="6148" width="14.26953125" style="1" customWidth="1"/>
    <col min="6149" max="6149" width="16.26953125" style="1" bestFit="1" customWidth="1"/>
    <col min="6150" max="6389" width="9.1796875" style="1"/>
    <col min="6390" max="6390" width="33.453125" style="1" customWidth="1"/>
    <col min="6391" max="6391" width="8.7265625" style="1" customWidth="1"/>
    <col min="6392" max="6392" width="12.453125" style="1" customWidth="1"/>
    <col min="6393" max="6394" width="9.1796875" style="1"/>
    <col min="6395" max="6395" width="11.54296875" style="1" customWidth="1"/>
    <col min="6396" max="6396" width="21.54296875" style="1" customWidth="1"/>
    <col min="6397" max="6397" width="15.54296875" style="1" customWidth="1"/>
    <col min="6398" max="6398" width="16.54296875" style="1" customWidth="1"/>
    <col min="6399" max="6399" width="20" style="1" customWidth="1"/>
    <col min="6400" max="6400" width="14" style="1" customWidth="1"/>
    <col min="6401" max="6401" width="14.26953125" style="1" customWidth="1"/>
    <col min="6402" max="6402" width="16.26953125" style="1" customWidth="1"/>
    <col min="6403" max="6403" width="16.1796875" style="1" customWidth="1"/>
    <col min="6404" max="6404" width="14.26953125" style="1" customWidth="1"/>
    <col min="6405" max="6405" width="16.26953125" style="1" bestFit="1" customWidth="1"/>
    <col min="6406" max="6645" width="9.1796875" style="1"/>
    <col min="6646" max="6646" width="33.453125" style="1" customWidth="1"/>
    <col min="6647" max="6647" width="8.7265625" style="1" customWidth="1"/>
    <col min="6648" max="6648" width="12.453125" style="1" customWidth="1"/>
    <col min="6649" max="6650" width="9.1796875" style="1"/>
    <col min="6651" max="6651" width="11.54296875" style="1" customWidth="1"/>
    <col min="6652" max="6652" width="21.54296875" style="1" customWidth="1"/>
    <col min="6653" max="6653" width="15.54296875" style="1" customWidth="1"/>
    <col min="6654" max="6654" width="16.54296875" style="1" customWidth="1"/>
    <col min="6655" max="6655" width="20" style="1" customWidth="1"/>
    <col min="6656" max="6656" width="14" style="1" customWidth="1"/>
    <col min="6657" max="6657" width="14.26953125" style="1" customWidth="1"/>
    <col min="6658" max="6658" width="16.26953125" style="1" customWidth="1"/>
    <col min="6659" max="6659" width="16.1796875" style="1" customWidth="1"/>
    <col min="6660" max="6660" width="14.26953125" style="1" customWidth="1"/>
    <col min="6661" max="6661" width="16.26953125" style="1" bestFit="1" customWidth="1"/>
    <col min="6662" max="6901" width="9.1796875" style="1"/>
    <col min="6902" max="6902" width="33.453125" style="1" customWidth="1"/>
    <col min="6903" max="6903" width="8.7265625" style="1" customWidth="1"/>
    <col min="6904" max="6904" width="12.453125" style="1" customWidth="1"/>
    <col min="6905" max="6906" width="9.1796875" style="1"/>
    <col min="6907" max="6907" width="11.54296875" style="1" customWidth="1"/>
    <col min="6908" max="6908" width="21.54296875" style="1" customWidth="1"/>
    <col min="6909" max="6909" width="15.54296875" style="1" customWidth="1"/>
    <col min="6910" max="6910" width="16.54296875" style="1" customWidth="1"/>
    <col min="6911" max="6911" width="20" style="1" customWidth="1"/>
    <col min="6912" max="6912" width="14" style="1" customWidth="1"/>
    <col min="6913" max="6913" width="14.26953125" style="1" customWidth="1"/>
    <col min="6914" max="6914" width="16.26953125" style="1" customWidth="1"/>
    <col min="6915" max="6915" width="16.1796875" style="1" customWidth="1"/>
    <col min="6916" max="6916" width="14.26953125" style="1" customWidth="1"/>
    <col min="6917" max="6917" width="16.26953125" style="1" bestFit="1" customWidth="1"/>
    <col min="6918" max="7157" width="9.1796875" style="1"/>
    <col min="7158" max="7158" width="33.453125" style="1" customWidth="1"/>
    <col min="7159" max="7159" width="8.7265625" style="1" customWidth="1"/>
    <col min="7160" max="7160" width="12.453125" style="1" customWidth="1"/>
    <col min="7161" max="7162" width="9.1796875" style="1"/>
    <col min="7163" max="7163" width="11.54296875" style="1" customWidth="1"/>
    <col min="7164" max="7164" width="21.54296875" style="1" customWidth="1"/>
    <col min="7165" max="7165" width="15.54296875" style="1" customWidth="1"/>
    <col min="7166" max="7166" width="16.54296875" style="1" customWidth="1"/>
    <col min="7167" max="7167" width="20" style="1" customWidth="1"/>
    <col min="7168" max="7168" width="14" style="1" customWidth="1"/>
    <col min="7169" max="7169" width="14.26953125" style="1" customWidth="1"/>
    <col min="7170" max="7170" width="16.26953125" style="1" customWidth="1"/>
    <col min="7171" max="7171" width="16.1796875" style="1" customWidth="1"/>
    <col min="7172" max="7172" width="14.26953125" style="1" customWidth="1"/>
    <col min="7173" max="7173" width="16.26953125" style="1" bestFit="1" customWidth="1"/>
    <col min="7174" max="7413" width="9.1796875" style="1"/>
    <col min="7414" max="7414" width="33.453125" style="1" customWidth="1"/>
    <col min="7415" max="7415" width="8.7265625" style="1" customWidth="1"/>
    <col min="7416" max="7416" width="12.453125" style="1" customWidth="1"/>
    <col min="7417" max="7418" width="9.1796875" style="1"/>
    <col min="7419" max="7419" width="11.54296875" style="1" customWidth="1"/>
    <col min="7420" max="7420" width="21.54296875" style="1" customWidth="1"/>
    <col min="7421" max="7421" width="15.54296875" style="1" customWidth="1"/>
    <col min="7422" max="7422" width="16.54296875" style="1" customWidth="1"/>
    <col min="7423" max="7423" width="20" style="1" customWidth="1"/>
    <col min="7424" max="7424" width="14" style="1" customWidth="1"/>
    <col min="7425" max="7425" width="14.26953125" style="1" customWidth="1"/>
    <col min="7426" max="7426" width="16.26953125" style="1" customWidth="1"/>
    <col min="7427" max="7427" width="16.1796875" style="1" customWidth="1"/>
    <col min="7428" max="7428" width="14.26953125" style="1" customWidth="1"/>
    <col min="7429" max="7429" width="16.26953125" style="1" bestFit="1" customWidth="1"/>
    <col min="7430" max="7669" width="9.1796875" style="1"/>
    <col min="7670" max="7670" width="33.453125" style="1" customWidth="1"/>
    <col min="7671" max="7671" width="8.7265625" style="1" customWidth="1"/>
    <col min="7672" max="7672" width="12.453125" style="1" customWidth="1"/>
    <col min="7673" max="7674" width="9.1796875" style="1"/>
    <col min="7675" max="7675" width="11.54296875" style="1" customWidth="1"/>
    <col min="7676" max="7676" width="21.54296875" style="1" customWidth="1"/>
    <col min="7677" max="7677" width="15.54296875" style="1" customWidth="1"/>
    <col min="7678" max="7678" width="16.54296875" style="1" customWidth="1"/>
    <col min="7679" max="7679" width="20" style="1" customWidth="1"/>
    <col min="7680" max="7680" width="14" style="1" customWidth="1"/>
    <col min="7681" max="7681" width="14.26953125" style="1" customWidth="1"/>
    <col min="7682" max="7682" width="16.26953125" style="1" customWidth="1"/>
    <col min="7683" max="7683" width="16.1796875" style="1" customWidth="1"/>
    <col min="7684" max="7684" width="14.26953125" style="1" customWidth="1"/>
    <col min="7685" max="7685" width="16.26953125" style="1" bestFit="1" customWidth="1"/>
    <col min="7686" max="7925" width="9.1796875" style="1"/>
    <col min="7926" max="7926" width="33.453125" style="1" customWidth="1"/>
    <col min="7927" max="7927" width="8.7265625" style="1" customWidth="1"/>
    <col min="7928" max="7928" width="12.453125" style="1" customWidth="1"/>
    <col min="7929" max="7930" width="9.1796875" style="1"/>
    <col min="7931" max="7931" width="11.54296875" style="1" customWidth="1"/>
    <col min="7932" max="7932" width="21.54296875" style="1" customWidth="1"/>
    <col min="7933" max="7933" width="15.54296875" style="1" customWidth="1"/>
    <col min="7934" max="7934" width="16.54296875" style="1" customWidth="1"/>
    <col min="7935" max="7935" width="20" style="1" customWidth="1"/>
    <col min="7936" max="7936" width="14" style="1" customWidth="1"/>
    <col min="7937" max="7937" width="14.26953125" style="1" customWidth="1"/>
    <col min="7938" max="7938" width="16.26953125" style="1" customWidth="1"/>
    <col min="7939" max="7939" width="16.1796875" style="1" customWidth="1"/>
    <col min="7940" max="7940" width="14.26953125" style="1" customWidth="1"/>
    <col min="7941" max="7941" width="16.26953125" style="1" bestFit="1" customWidth="1"/>
    <col min="7942" max="8181" width="9.1796875" style="1"/>
    <col min="8182" max="8182" width="33.453125" style="1" customWidth="1"/>
    <col min="8183" max="8183" width="8.7265625" style="1" customWidth="1"/>
    <col min="8184" max="8184" width="12.453125" style="1" customWidth="1"/>
    <col min="8185" max="8186" width="9.1796875" style="1"/>
    <col min="8187" max="8187" width="11.54296875" style="1" customWidth="1"/>
    <col min="8188" max="8188" width="21.54296875" style="1" customWidth="1"/>
    <col min="8189" max="8189" width="15.54296875" style="1" customWidth="1"/>
    <col min="8190" max="8190" width="16.54296875" style="1" customWidth="1"/>
    <col min="8191" max="8191" width="20" style="1" customWidth="1"/>
    <col min="8192" max="8192" width="14" style="1" customWidth="1"/>
    <col min="8193" max="8193" width="14.26953125" style="1" customWidth="1"/>
    <col min="8194" max="8194" width="16.26953125" style="1" customWidth="1"/>
    <col min="8195" max="8195" width="16.1796875" style="1" customWidth="1"/>
    <col min="8196" max="8196" width="14.26953125" style="1" customWidth="1"/>
    <col min="8197" max="8197" width="16.26953125" style="1" bestFit="1" customWidth="1"/>
    <col min="8198" max="8437" width="9.1796875" style="1"/>
    <col min="8438" max="8438" width="33.453125" style="1" customWidth="1"/>
    <col min="8439" max="8439" width="8.7265625" style="1" customWidth="1"/>
    <col min="8440" max="8440" width="12.453125" style="1" customWidth="1"/>
    <col min="8441" max="8442" width="9.1796875" style="1"/>
    <col min="8443" max="8443" width="11.54296875" style="1" customWidth="1"/>
    <col min="8444" max="8444" width="21.54296875" style="1" customWidth="1"/>
    <col min="8445" max="8445" width="15.54296875" style="1" customWidth="1"/>
    <col min="8446" max="8446" width="16.54296875" style="1" customWidth="1"/>
    <col min="8447" max="8447" width="20" style="1" customWidth="1"/>
    <col min="8448" max="8448" width="14" style="1" customWidth="1"/>
    <col min="8449" max="8449" width="14.26953125" style="1" customWidth="1"/>
    <col min="8450" max="8450" width="16.26953125" style="1" customWidth="1"/>
    <col min="8451" max="8451" width="16.1796875" style="1" customWidth="1"/>
    <col min="8452" max="8452" width="14.26953125" style="1" customWidth="1"/>
    <col min="8453" max="8453" width="16.26953125" style="1" bestFit="1" customWidth="1"/>
    <col min="8454" max="8693" width="9.1796875" style="1"/>
    <col min="8694" max="8694" width="33.453125" style="1" customWidth="1"/>
    <col min="8695" max="8695" width="8.7265625" style="1" customWidth="1"/>
    <col min="8696" max="8696" width="12.453125" style="1" customWidth="1"/>
    <col min="8697" max="8698" width="9.1796875" style="1"/>
    <col min="8699" max="8699" width="11.54296875" style="1" customWidth="1"/>
    <col min="8700" max="8700" width="21.54296875" style="1" customWidth="1"/>
    <col min="8701" max="8701" width="15.54296875" style="1" customWidth="1"/>
    <col min="8702" max="8702" width="16.54296875" style="1" customWidth="1"/>
    <col min="8703" max="8703" width="20" style="1" customWidth="1"/>
    <col min="8704" max="8704" width="14" style="1" customWidth="1"/>
    <col min="8705" max="8705" width="14.26953125" style="1" customWidth="1"/>
    <col min="8706" max="8706" width="16.26953125" style="1" customWidth="1"/>
    <col min="8707" max="8707" width="16.1796875" style="1" customWidth="1"/>
    <col min="8708" max="8708" width="14.26953125" style="1" customWidth="1"/>
    <col min="8709" max="8709" width="16.26953125" style="1" bestFit="1" customWidth="1"/>
    <col min="8710" max="8949" width="9.1796875" style="1"/>
    <col min="8950" max="8950" width="33.453125" style="1" customWidth="1"/>
    <col min="8951" max="8951" width="8.7265625" style="1" customWidth="1"/>
    <col min="8952" max="8952" width="12.453125" style="1" customWidth="1"/>
    <col min="8953" max="8954" width="9.1796875" style="1"/>
    <col min="8955" max="8955" width="11.54296875" style="1" customWidth="1"/>
    <col min="8956" max="8956" width="21.54296875" style="1" customWidth="1"/>
    <col min="8957" max="8957" width="15.54296875" style="1" customWidth="1"/>
    <col min="8958" max="8958" width="16.54296875" style="1" customWidth="1"/>
    <col min="8959" max="8959" width="20" style="1" customWidth="1"/>
    <col min="8960" max="8960" width="14" style="1" customWidth="1"/>
    <col min="8961" max="8961" width="14.26953125" style="1" customWidth="1"/>
    <col min="8962" max="8962" width="16.26953125" style="1" customWidth="1"/>
    <col min="8963" max="8963" width="16.1796875" style="1" customWidth="1"/>
    <col min="8964" max="8964" width="14.26953125" style="1" customWidth="1"/>
    <col min="8965" max="8965" width="16.26953125" style="1" bestFit="1" customWidth="1"/>
    <col min="8966" max="9205" width="9.1796875" style="1"/>
    <col min="9206" max="9206" width="33.453125" style="1" customWidth="1"/>
    <col min="9207" max="9207" width="8.7265625" style="1" customWidth="1"/>
    <col min="9208" max="9208" width="12.453125" style="1" customWidth="1"/>
    <col min="9209" max="9210" width="9.1796875" style="1"/>
    <col min="9211" max="9211" width="11.54296875" style="1" customWidth="1"/>
    <col min="9212" max="9212" width="21.54296875" style="1" customWidth="1"/>
    <col min="9213" max="9213" width="15.54296875" style="1" customWidth="1"/>
    <col min="9214" max="9214" width="16.54296875" style="1" customWidth="1"/>
    <col min="9215" max="9215" width="20" style="1" customWidth="1"/>
    <col min="9216" max="9216" width="14" style="1" customWidth="1"/>
    <col min="9217" max="9217" width="14.26953125" style="1" customWidth="1"/>
    <col min="9218" max="9218" width="16.26953125" style="1" customWidth="1"/>
    <col min="9219" max="9219" width="16.1796875" style="1" customWidth="1"/>
    <col min="9220" max="9220" width="14.26953125" style="1" customWidth="1"/>
    <col min="9221" max="9221" width="16.26953125" style="1" bestFit="1" customWidth="1"/>
    <col min="9222" max="9461" width="9.1796875" style="1"/>
    <col min="9462" max="9462" width="33.453125" style="1" customWidth="1"/>
    <col min="9463" max="9463" width="8.7265625" style="1" customWidth="1"/>
    <col min="9464" max="9464" width="12.453125" style="1" customWidth="1"/>
    <col min="9465" max="9466" width="9.1796875" style="1"/>
    <col min="9467" max="9467" width="11.54296875" style="1" customWidth="1"/>
    <col min="9468" max="9468" width="21.54296875" style="1" customWidth="1"/>
    <col min="9469" max="9469" width="15.54296875" style="1" customWidth="1"/>
    <col min="9470" max="9470" width="16.54296875" style="1" customWidth="1"/>
    <col min="9471" max="9471" width="20" style="1" customWidth="1"/>
    <col min="9472" max="9472" width="14" style="1" customWidth="1"/>
    <col min="9473" max="9473" width="14.26953125" style="1" customWidth="1"/>
    <col min="9474" max="9474" width="16.26953125" style="1" customWidth="1"/>
    <col min="9475" max="9475" width="16.1796875" style="1" customWidth="1"/>
    <col min="9476" max="9476" width="14.26953125" style="1" customWidth="1"/>
    <col min="9477" max="9477" width="16.26953125" style="1" bestFit="1" customWidth="1"/>
    <col min="9478" max="9717" width="9.1796875" style="1"/>
    <col min="9718" max="9718" width="33.453125" style="1" customWidth="1"/>
    <col min="9719" max="9719" width="8.7265625" style="1" customWidth="1"/>
    <col min="9720" max="9720" width="12.453125" style="1" customWidth="1"/>
    <col min="9721" max="9722" width="9.1796875" style="1"/>
    <col min="9723" max="9723" width="11.54296875" style="1" customWidth="1"/>
    <col min="9724" max="9724" width="21.54296875" style="1" customWidth="1"/>
    <col min="9725" max="9725" width="15.54296875" style="1" customWidth="1"/>
    <col min="9726" max="9726" width="16.54296875" style="1" customWidth="1"/>
    <col min="9727" max="9727" width="20" style="1" customWidth="1"/>
    <col min="9728" max="9728" width="14" style="1" customWidth="1"/>
    <col min="9729" max="9729" width="14.26953125" style="1" customWidth="1"/>
    <col min="9730" max="9730" width="16.26953125" style="1" customWidth="1"/>
    <col min="9731" max="9731" width="16.1796875" style="1" customWidth="1"/>
    <col min="9732" max="9732" width="14.26953125" style="1" customWidth="1"/>
    <col min="9733" max="9733" width="16.26953125" style="1" bestFit="1" customWidth="1"/>
    <col min="9734" max="9973" width="9.1796875" style="1"/>
    <col min="9974" max="9974" width="33.453125" style="1" customWidth="1"/>
    <col min="9975" max="9975" width="8.7265625" style="1" customWidth="1"/>
    <col min="9976" max="9976" width="12.453125" style="1" customWidth="1"/>
    <col min="9977" max="9978" width="9.1796875" style="1"/>
    <col min="9979" max="9979" width="11.54296875" style="1" customWidth="1"/>
    <col min="9980" max="9980" width="21.54296875" style="1" customWidth="1"/>
    <col min="9981" max="9981" width="15.54296875" style="1" customWidth="1"/>
    <col min="9982" max="9982" width="16.54296875" style="1" customWidth="1"/>
    <col min="9983" max="9983" width="20" style="1" customWidth="1"/>
    <col min="9984" max="9984" width="14" style="1" customWidth="1"/>
    <col min="9985" max="9985" width="14.26953125" style="1" customWidth="1"/>
    <col min="9986" max="9986" width="16.26953125" style="1" customWidth="1"/>
    <col min="9987" max="9987" width="16.1796875" style="1" customWidth="1"/>
    <col min="9988" max="9988" width="14.26953125" style="1" customWidth="1"/>
    <col min="9989" max="9989" width="16.26953125" style="1" bestFit="1" customWidth="1"/>
    <col min="9990" max="10229" width="9.1796875" style="1"/>
    <col min="10230" max="10230" width="33.453125" style="1" customWidth="1"/>
    <col min="10231" max="10231" width="8.7265625" style="1" customWidth="1"/>
    <col min="10232" max="10232" width="12.453125" style="1" customWidth="1"/>
    <col min="10233" max="10234" width="9.1796875" style="1"/>
    <col min="10235" max="10235" width="11.54296875" style="1" customWidth="1"/>
    <col min="10236" max="10236" width="21.54296875" style="1" customWidth="1"/>
    <col min="10237" max="10237" width="15.54296875" style="1" customWidth="1"/>
    <col min="10238" max="10238" width="16.54296875" style="1" customWidth="1"/>
    <col min="10239" max="10239" width="20" style="1" customWidth="1"/>
    <col min="10240" max="10240" width="14" style="1" customWidth="1"/>
    <col min="10241" max="10241" width="14.26953125" style="1" customWidth="1"/>
    <col min="10242" max="10242" width="16.26953125" style="1" customWidth="1"/>
    <col min="10243" max="10243" width="16.1796875" style="1" customWidth="1"/>
    <col min="10244" max="10244" width="14.26953125" style="1" customWidth="1"/>
    <col min="10245" max="10245" width="16.26953125" style="1" bestFit="1" customWidth="1"/>
    <col min="10246" max="10485" width="9.1796875" style="1"/>
    <col min="10486" max="10486" width="33.453125" style="1" customWidth="1"/>
    <col min="10487" max="10487" width="8.7265625" style="1" customWidth="1"/>
    <col min="10488" max="10488" width="12.453125" style="1" customWidth="1"/>
    <col min="10489" max="10490" width="9.1796875" style="1"/>
    <col min="10491" max="10491" width="11.54296875" style="1" customWidth="1"/>
    <col min="10492" max="10492" width="21.54296875" style="1" customWidth="1"/>
    <col min="10493" max="10493" width="15.54296875" style="1" customWidth="1"/>
    <col min="10494" max="10494" width="16.54296875" style="1" customWidth="1"/>
    <col min="10495" max="10495" width="20" style="1" customWidth="1"/>
    <col min="10496" max="10496" width="14" style="1" customWidth="1"/>
    <col min="10497" max="10497" width="14.26953125" style="1" customWidth="1"/>
    <col min="10498" max="10498" width="16.26953125" style="1" customWidth="1"/>
    <col min="10499" max="10499" width="16.1796875" style="1" customWidth="1"/>
    <col min="10500" max="10500" width="14.26953125" style="1" customWidth="1"/>
    <col min="10501" max="10501" width="16.26953125" style="1" bestFit="1" customWidth="1"/>
    <col min="10502" max="10741" width="9.1796875" style="1"/>
    <col min="10742" max="10742" width="33.453125" style="1" customWidth="1"/>
    <col min="10743" max="10743" width="8.7265625" style="1" customWidth="1"/>
    <col min="10744" max="10744" width="12.453125" style="1" customWidth="1"/>
    <col min="10745" max="10746" width="9.1796875" style="1"/>
    <col min="10747" max="10747" width="11.54296875" style="1" customWidth="1"/>
    <col min="10748" max="10748" width="21.54296875" style="1" customWidth="1"/>
    <col min="10749" max="10749" width="15.54296875" style="1" customWidth="1"/>
    <col min="10750" max="10750" width="16.54296875" style="1" customWidth="1"/>
    <col min="10751" max="10751" width="20" style="1" customWidth="1"/>
    <col min="10752" max="10752" width="14" style="1" customWidth="1"/>
    <col min="10753" max="10753" width="14.26953125" style="1" customWidth="1"/>
    <col min="10754" max="10754" width="16.26953125" style="1" customWidth="1"/>
    <col min="10755" max="10755" width="16.1796875" style="1" customWidth="1"/>
    <col min="10756" max="10756" width="14.26953125" style="1" customWidth="1"/>
    <col min="10757" max="10757" width="16.26953125" style="1" bestFit="1" customWidth="1"/>
    <col min="10758" max="10997" width="9.1796875" style="1"/>
    <col min="10998" max="10998" width="33.453125" style="1" customWidth="1"/>
    <col min="10999" max="10999" width="8.7265625" style="1" customWidth="1"/>
    <col min="11000" max="11000" width="12.453125" style="1" customWidth="1"/>
    <col min="11001" max="11002" width="9.1796875" style="1"/>
    <col min="11003" max="11003" width="11.54296875" style="1" customWidth="1"/>
    <col min="11004" max="11004" width="21.54296875" style="1" customWidth="1"/>
    <col min="11005" max="11005" width="15.54296875" style="1" customWidth="1"/>
    <col min="11006" max="11006" width="16.54296875" style="1" customWidth="1"/>
    <col min="11007" max="11007" width="20" style="1" customWidth="1"/>
    <col min="11008" max="11008" width="14" style="1" customWidth="1"/>
    <col min="11009" max="11009" width="14.26953125" style="1" customWidth="1"/>
    <col min="11010" max="11010" width="16.26953125" style="1" customWidth="1"/>
    <col min="11011" max="11011" width="16.1796875" style="1" customWidth="1"/>
    <col min="11012" max="11012" width="14.26953125" style="1" customWidth="1"/>
    <col min="11013" max="11013" width="16.26953125" style="1" bestFit="1" customWidth="1"/>
    <col min="11014" max="11253" width="9.1796875" style="1"/>
    <col min="11254" max="11254" width="33.453125" style="1" customWidth="1"/>
    <col min="11255" max="11255" width="8.7265625" style="1" customWidth="1"/>
    <col min="11256" max="11256" width="12.453125" style="1" customWidth="1"/>
    <col min="11257" max="11258" width="9.1796875" style="1"/>
    <col min="11259" max="11259" width="11.54296875" style="1" customWidth="1"/>
    <col min="11260" max="11260" width="21.54296875" style="1" customWidth="1"/>
    <col min="11261" max="11261" width="15.54296875" style="1" customWidth="1"/>
    <col min="11262" max="11262" width="16.54296875" style="1" customWidth="1"/>
    <col min="11263" max="11263" width="20" style="1" customWidth="1"/>
    <col min="11264" max="11264" width="14" style="1" customWidth="1"/>
    <col min="11265" max="11265" width="14.26953125" style="1" customWidth="1"/>
    <col min="11266" max="11266" width="16.26953125" style="1" customWidth="1"/>
    <col min="11267" max="11267" width="16.1796875" style="1" customWidth="1"/>
    <col min="11268" max="11268" width="14.26953125" style="1" customWidth="1"/>
    <col min="11269" max="11269" width="16.26953125" style="1" bestFit="1" customWidth="1"/>
    <col min="11270" max="11509" width="9.1796875" style="1"/>
    <col min="11510" max="11510" width="33.453125" style="1" customWidth="1"/>
    <col min="11511" max="11511" width="8.7265625" style="1" customWidth="1"/>
    <col min="11512" max="11512" width="12.453125" style="1" customWidth="1"/>
    <col min="11513" max="11514" width="9.1796875" style="1"/>
    <col min="11515" max="11515" width="11.54296875" style="1" customWidth="1"/>
    <col min="11516" max="11516" width="21.54296875" style="1" customWidth="1"/>
    <col min="11517" max="11517" width="15.54296875" style="1" customWidth="1"/>
    <col min="11518" max="11518" width="16.54296875" style="1" customWidth="1"/>
    <col min="11519" max="11519" width="20" style="1" customWidth="1"/>
    <col min="11520" max="11520" width="14" style="1" customWidth="1"/>
    <col min="11521" max="11521" width="14.26953125" style="1" customWidth="1"/>
    <col min="11522" max="11522" width="16.26953125" style="1" customWidth="1"/>
    <col min="11523" max="11523" width="16.1796875" style="1" customWidth="1"/>
    <col min="11524" max="11524" width="14.26953125" style="1" customWidth="1"/>
    <col min="11525" max="11525" width="16.26953125" style="1" bestFit="1" customWidth="1"/>
    <col min="11526" max="11765" width="9.1796875" style="1"/>
    <col min="11766" max="11766" width="33.453125" style="1" customWidth="1"/>
    <col min="11767" max="11767" width="8.7265625" style="1" customWidth="1"/>
    <col min="11768" max="11768" width="12.453125" style="1" customWidth="1"/>
    <col min="11769" max="11770" width="9.1796875" style="1"/>
    <col min="11771" max="11771" width="11.54296875" style="1" customWidth="1"/>
    <col min="11772" max="11772" width="21.54296875" style="1" customWidth="1"/>
    <col min="11773" max="11773" width="15.54296875" style="1" customWidth="1"/>
    <col min="11774" max="11774" width="16.54296875" style="1" customWidth="1"/>
    <col min="11775" max="11775" width="20" style="1" customWidth="1"/>
    <col min="11776" max="11776" width="14" style="1" customWidth="1"/>
    <col min="11777" max="11777" width="14.26953125" style="1" customWidth="1"/>
    <col min="11778" max="11778" width="16.26953125" style="1" customWidth="1"/>
    <col min="11779" max="11779" width="16.1796875" style="1" customWidth="1"/>
    <col min="11780" max="11780" width="14.26953125" style="1" customWidth="1"/>
    <col min="11781" max="11781" width="16.26953125" style="1" bestFit="1" customWidth="1"/>
    <col min="11782" max="12021" width="9.1796875" style="1"/>
    <col min="12022" max="12022" width="33.453125" style="1" customWidth="1"/>
    <col min="12023" max="12023" width="8.7265625" style="1" customWidth="1"/>
    <col min="12024" max="12024" width="12.453125" style="1" customWidth="1"/>
    <col min="12025" max="12026" width="9.1796875" style="1"/>
    <col min="12027" max="12027" width="11.54296875" style="1" customWidth="1"/>
    <col min="12028" max="12028" width="21.54296875" style="1" customWidth="1"/>
    <col min="12029" max="12029" width="15.54296875" style="1" customWidth="1"/>
    <col min="12030" max="12030" width="16.54296875" style="1" customWidth="1"/>
    <col min="12031" max="12031" width="20" style="1" customWidth="1"/>
    <col min="12032" max="12032" width="14" style="1" customWidth="1"/>
    <col min="12033" max="12033" width="14.26953125" style="1" customWidth="1"/>
    <col min="12034" max="12034" width="16.26953125" style="1" customWidth="1"/>
    <col min="12035" max="12035" width="16.1796875" style="1" customWidth="1"/>
    <col min="12036" max="12036" width="14.26953125" style="1" customWidth="1"/>
    <col min="12037" max="12037" width="16.26953125" style="1" bestFit="1" customWidth="1"/>
    <col min="12038" max="12277" width="9.1796875" style="1"/>
    <col min="12278" max="12278" width="33.453125" style="1" customWidth="1"/>
    <col min="12279" max="12279" width="8.7265625" style="1" customWidth="1"/>
    <col min="12280" max="12280" width="12.453125" style="1" customWidth="1"/>
    <col min="12281" max="12282" width="9.1796875" style="1"/>
    <col min="12283" max="12283" width="11.54296875" style="1" customWidth="1"/>
    <col min="12284" max="12284" width="21.54296875" style="1" customWidth="1"/>
    <col min="12285" max="12285" width="15.54296875" style="1" customWidth="1"/>
    <col min="12286" max="12286" width="16.54296875" style="1" customWidth="1"/>
    <col min="12287" max="12287" width="20" style="1" customWidth="1"/>
    <col min="12288" max="12288" width="14" style="1" customWidth="1"/>
    <col min="12289" max="12289" width="14.26953125" style="1" customWidth="1"/>
    <col min="12290" max="12290" width="16.26953125" style="1" customWidth="1"/>
    <col min="12291" max="12291" width="16.1796875" style="1" customWidth="1"/>
    <col min="12292" max="12292" width="14.26953125" style="1" customWidth="1"/>
    <col min="12293" max="12293" width="16.26953125" style="1" bestFit="1" customWidth="1"/>
    <col min="12294" max="12533" width="9.1796875" style="1"/>
    <col min="12534" max="12534" width="33.453125" style="1" customWidth="1"/>
    <col min="12535" max="12535" width="8.7265625" style="1" customWidth="1"/>
    <col min="12536" max="12536" width="12.453125" style="1" customWidth="1"/>
    <col min="12537" max="12538" width="9.1796875" style="1"/>
    <col min="12539" max="12539" width="11.54296875" style="1" customWidth="1"/>
    <col min="12540" max="12540" width="21.54296875" style="1" customWidth="1"/>
    <col min="12541" max="12541" width="15.54296875" style="1" customWidth="1"/>
    <col min="12542" max="12542" width="16.54296875" style="1" customWidth="1"/>
    <col min="12543" max="12543" width="20" style="1" customWidth="1"/>
    <col min="12544" max="12544" width="14" style="1" customWidth="1"/>
    <col min="12545" max="12545" width="14.26953125" style="1" customWidth="1"/>
    <col min="12546" max="12546" width="16.26953125" style="1" customWidth="1"/>
    <col min="12547" max="12547" width="16.1796875" style="1" customWidth="1"/>
    <col min="12548" max="12548" width="14.26953125" style="1" customWidth="1"/>
    <col min="12549" max="12549" width="16.26953125" style="1" bestFit="1" customWidth="1"/>
    <col min="12550" max="12789" width="9.1796875" style="1"/>
    <col min="12790" max="12790" width="33.453125" style="1" customWidth="1"/>
    <col min="12791" max="12791" width="8.7265625" style="1" customWidth="1"/>
    <col min="12792" max="12792" width="12.453125" style="1" customWidth="1"/>
    <col min="12793" max="12794" width="9.1796875" style="1"/>
    <col min="12795" max="12795" width="11.54296875" style="1" customWidth="1"/>
    <col min="12796" max="12796" width="21.54296875" style="1" customWidth="1"/>
    <col min="12797" max="12797" width="15.54296875" style="1" customWidth="1"/>
    <col min="12798" max="12798" width="16.54296875" style="1" customWidth="1"/>
    <col min="12799" max="12799" width="20" style="1" customWidth="1"/>
    <col min="12800" max="12800" width="14" style="1" customWidth="1"/>
    <col min="12801" max="12801" width="14.26953125" style="1" customWidth="1"/>
    <col min="12802" max="12802" width="16.26953125" style="1" customWidth="1"/>
    <col min="12803" max="12803" width="16.1796875" style="1" customWidth="1"/>
    <col min="12804" max="12804" width="14.26953125" style="1" customWidth="1"/>
    <col min="12805" max="12805" width="16.26953125" style="1" bestFit="1" customWidth="1"/>
    <col min="12806" max="13045" width="9.1796875" style="1"/>
    <col min="13046" max="13046" width="33.453125" style="1" customWidth="1"/>
    <col min="13047" max="13047" width="8.7265625" style="1" customWidth="1"/>
    <col min="13048" max="13048" width="12.453125" style="1" customWidth="1"/>
    <col min="13049" max="13050" width="9.1796875" style="1"/>
    <col min="13051" max="13051" width="11.54296875" style="1" customWidth="1"/>
    <col min="13052" max="13052" width="21.54296875" style="1" customWidth="1"/>
    <col min="13053" max="13053" width="15.54296875" style="1" customWidth="1"/>
    <col min="13054" max="13054" width="16.54296875" style="1" customWidth="1"/>
    <col min="13055" max="13055" width="20" style="1" customWidth="1"/>
    <col min="13056" max="13056" width="14" style="1" customWidth="1"/>
    <col min="13057" max="13057" width="14.26953125" style="1" customWidth="1"/>
    <col min="13058" max="13058" width="16.26953125" style="1" customWidth="1"/>
    <col min="13059" max="13059" width="16.1796875" style="1" customWidth="1"/>
    <col min="13060" max="13060" width="14.26953125" style="1" customWidth="1"/>
    <col min="13061" max="13061" width="16.26953125" style="1" bestFit="1" customWidth="1"/>
    <col min="13062" max="13301" width="9.1796875" style="1"/>
    <col min="13302" max="13302" width="33.453125" style="1" customWidth="1"/>
    <col min="13303" max="13303" width="8.7265625" style="1" customWidth="1"/>
    <col min="13304" max="13304" width="12.453125" style="1" customWidth="1"/>
    <col min="13305" max="13306" width="9.1796875" style="1"/>
    <col min="13307" max="13307" width="11.54296875" style="1" customWidth="1"/>
    <col min="13308" max="13308" width="21.54296875" style="1" customWidth="1"/>
    <col min="13309" max="13309" width="15.54296875" style="1" customWidth="1"/>
    <col min="13310" max="13310" width="16.54296875" style="1" customWidth="1"/>
    <col min="13311" max="13311" width="20" style="1" customWidth="1"/>
    <col min="13312" max="13312" width="14" style="1" customWidth="1"/>
    <col min="13313" max="13313" width="14.26953125" style="1" customWidth="1"/>
    <col min="13314" max="13314" width="16.26953125" style="1" customWidth="1"/>
    <col min="13315" max="13315" width="16.1796875" style="1" customWidth="1"/>
    <col min="13316" max="13316" width="14.26953125" style="1" customWidth="1"/>
    <col min="13317" max="13317" width="16.26953125" style="1" bestFit="1" customWidth="1"/>
    <col min="13318" max="13557" width="9.1796875" style="1"/>
    <col min="13558" max="13558" width="33.453125" style="1" customWidth="1"/>
    <col min="13559" max="13559" width="8.7265625" style="1" customWidth="1"/>
    <col min="13560" max="13560" width="12.453125" style="1" customWidth="1"/>
    <col min="13561" max="13562" width="9.1796875" style="1"/>
    <col min="13563" max="13563" width="11.54296875" style="1" customWidth="1"/>
    <col min="13564" max="13564" width="21.54296875" style="1" customWidth="1"/>
    <col min="13565" max="13565" width="15.54296875" style="1" customWidth="1"/>
    <col min="13566" max="13566" width="16.54296875" style="1" customWidth="1"/>
    <col min="13567" max="13567" width="20" style="1" customWidth="1"/>
    <col min="13568" max="13568" width="14" style="1" customWidth="1"/>
    <col min="13569" max="13569" width="14.26953125" style="1" customWidth="1"/>
    <col min="13570" max="13570" width="16.26953125" style="1" customWidth="1"/>
    <col min="13571" max="13571" width="16.1796875" style="1" customWidth="1"/>
    <col min="13572" max="13572" width="14.26953125" style="1" customWidth="1"/>
    <col min="13573" max="13573" width="16.26953125" style="1" bestFit="1" customWidth="1"/>
    <col min="13574" max="13813" width="9.1796875" style="1"/>
    <col min="13814" max="13814" width="33.453125" style="1" customWidth="1"/>
    <col min="13815" max="13815" width="8.7265625" style="1" customWidth="1"/>
    <col min="13816" max="13816" width="12.453125" style="1" customWidth="1"/>
    <col min="13817" max="13818" width="9.1796875" style="1"/>
    <col min="13819" max="13819" width="11.54296875" style="1" customWidth="1"/>
    <col min="13820" max="13820" width="21.54296875" style="1" customWidth="1"/>
    <col min="13821" max="13821" width="15.54296875" style="1" customWidth="1"/>
    <col min="13822" max="13822" width="16.54296875" style="1" customWidth="1"/>
    <col min="13823" max="13823" width="20" style="1" customWidth="1"/>
    <col min="13824" max="13824" width="14" style="1" customWidth="1"/>
    <col min="13825" max="13825" width="14.26953125" style="1" customWidth="1"/>
    <col min="13826" max="13826" width="16.26953125" style="1" customWidth="1"/>
    <col min="13827" max="13827" width="16.1796875" style="1" customWidth="1"/>
    <col min="13828" max="13828" width="14.26953125" style="1" customWidth="1"/>
    <col min="13829" max="13829" width="16.26953125" style="1" bestFit="1" customWidth="1"/>
    <col min="13830" max="14069" width="9.1796875" style="1"/>
    <col min="14070" max="14070" width="33.453125" style="1" customWidth="1"/>
    <col min="14071" max="14071" width="8.7265625" style="1" customWidth="1"/>
    <col min="14072" max="14072" width="12.453125" style="1" customWidth="1"/>
    <col min="14073" max="14074" width="9.1796875" style="1"/>
    <col min="14075" max="14075" width="11.54296875" style="1" customWidth="1"/>
    <col min="14076" max="14076" width="21.54296875" style="1" customWidth="1"/>
    <col min="14077" max="14077" width="15.54296875" style="1" customWidth="1"/>
    <col min="14078" max="14078" width="16.54296875" style="1" customWidth="1"/>
    <col min="14079" max="14079" width="20" style="1" customWidth="1"/>
    <col min="14080" max="14080" width="14" style="1" customWidth="1"/>
    <col min="14081" max="14081" width="14.26953125" style="1" customWidth="1"/>
    <col min="14082" max="14082" width="16.26953125" style="1" customWidth="1"/>
    <col min="14083" max="14083" width="16.1796875" style="1" customWidth="1"/>
    <col min="14084" max="14084" width="14.26953125" style="1" customWidth="1"/>
    <col min="14085" max="14085" width="16.26953125" style="1" bestFit="1" customWidth="1"/>
    <col min="14086" max="14325" width="9.1796875" style="1"/>
    <col min="14326" max="14326" width="33.453125" style="1" customWidth="1"/>
    <col min="14327" max="14327" width="8.7265625" style="1" customWidth="1"/>
    <col min="14328" max="14328" width="12.453125" style="1" customWidth="1"/>
    <col min="14329" max="14330" width="9.1796875" style="1"/>
    <col min="14331" max="14331" width="11.54296875" style="1" customWidth="1"/>
    <col min="14332" max="14332" width="21.54296875" style="1" customWidth="1"/>
    <col min="14333" max="14333" width="15.54296875" style="1" customWidth="1"/>
    <col min="14334" max="14334" width="16.54296875" style="1" customWidth="1"/>
    <col min="14335" max="14335" width="20" style="1" customWidth="1"/>
    <col min="14336" max="14336" width="14" style="1" customWidth="1"/>
    <col min="14337" max="14337" width="14.26953125" style="1" customWidth="1"/>
    <col min="14338" max="14338" width="16.26953125" style="1" customWidth="1"/>
    <col min="14339" max="14339" width="16.1796875" style="1" customWidth="1"/>
    <col min="14340" max="14340" width="14.26953125" style="1" customWidth="1"/>
    <col min="14341" max="14341" width="16.26953125" style="1" bestFit="1" customWidth="1"/>
    <col min="14342" max="14581" width="9.1796875" style="1"/>
    <col min="14582" max="14582" width="33.453125" style="1" customWidth="1"/>
    <col min="14583" max="14583" width="8.7265625" style="1" customWidth="1"/>
    <col min="14584" max="14584" width="12.453125" style="1" customWidth="1"/>
    <col min="14585" max="14586" width="9.1796875" style="1"/>
    <col min="14587" max="14587" width="11.54296875" style="1" customWidth="1"/>
    <col min="14588" max="14588" width="21.54296875" style="1" customWidth="1"/>
    <col min="14589" max="14589" width="15.54296875" style="1" customWidth="1"/>
    <col min="14590" max="14590" width="16.54296875" style="1" customWidth="1"/>
    <col min="14591" max="14591" width="20" style="1" customWidth="1"/>
    <col min="14592" max="14592" width="14" style="1" customWidth="1"/>
    <col min="14593" max="14593" width="14.26953125" style="1" customWidth="1"/>
    <col min="14594" max="14594" width="16.26953125" style="1" customWidth="1"/>
    <col min="14595" max="14595" width="16.1796875" style="1" customWidth="1"/>
    <col min="14596" max="14596" width="14.26953125" style="1" customWidth="1"/>
    <col min="14597" max="14597" width="16.26953125" style="1" bestFit="1" customWidth="1"/>
    <col min="14598" max="14837" width="9.1796875" style="1"/>
    <col min="14838" max="14838" width="33.453125" style="1" customWidth="1"/>
    <col min="14839" max="14839" width="8.7265625" style="1" customWidth="1"/>
    <col min="14840" max="14840" width="12.453125" style="1" customWidth="1"/>
    <col min="14841" max="14842" width="9.1796875" style="1"/>
    <col min="14843" max="14843" width="11.54296875" style="1" customWidth="1"/>
    <col min="14844" max="14844" width="21.54296875" style="1" customWidth="1"/>
    <col min="14845" max="14845" width="15.54296875" style="1" customWidth="1"/>
    <col min="14846" max="14846" width="16.54296875" style="1" customWidth="1"/>
    <col min="14847" max="14847" width="20" style="1" customWidth="1"/>
    <col min="14848" max="14848" width="14" style="1" customWidth="1"/>
    <col min="14849" max="14849" width="14.26953125" style="1" customWidth="1"/>
    <col min="14850" max="14850" width="16.26953125" style="1" customWidth="1"/>
    <col min="14851" max="14851" width="16.1796875" style="1" customWidth="1"/>
    <col min="14852" max="14852" width="14.26953125" style="1" customWidth="1"/>
    <col min="14853" max="14853" width="16.26953125" style="1" bestFit="1" customWidth="1"/>
    <col min="14854" max="15093" width="9.1796875" style="1"/>
    <col min="15094" max="15094" width="33.453125" style="1" customWidth="1"/>
    <col min="15095" max="15095" width="8.7265625" style="1" customWidth="1"/>
    <col min="15096" max="15096" width="12.453125" style="1" customWidth="1"/>
    <col min="15097" max="15098" width="9.1796875" style="1"/>
    <col min="15099" max="15099" width="11.54296875" style="1" customWidth="1"/>
    <col min="15100" max="15100" width="21.54296875" style="1" customWidth="1"/>
    <col min="15101" max="15101" width="15.54296875" style="1" customWidth="1"/>
    <col min="15102" max="15102" width="16.54296875" style="1" customWidth="1"/>
    <col min="15103" max="15103" width="20" style="1" customWidth="1"/>
    <col min="15104" max="15104" width="14" style="1" customWidth="1"/>
    <col min="15105" max="15105" width="14.26953125" style="1" customWidth="1"/>
    <col min="15106" max="15106" width="16.26953125" style="1" customWidth="1"/>
    <col min="15107" max="15107" width="16.1796875" style="1" customWidth="1"/>
    <col min="15108" max="15108" width="14.26953125" style="1" customWidth="1"/>
    <col min="15109" max="15109" width="16.26953125" style="1" bestFit="1" customWidth="1"/>
    <col min="15110" max="15349" width="9.1796875" style="1"/>
    <col min="15350" max="15350" width="33.453125" style="1" customWidth="1"/>
    <col min="15351" max="15351" width="8.7265625" style="1" customWidth="1"/>
    <col min="15352" max="15352" width="12.453125" style="1" customWidth="1"/>
    <col min="15353" max="15354" width="9.1796875" style="1"/>
    <col min="15355" max="15355" width="11.54296875" style="1" customWidth="1"/>
    <col min="15356" max="15356" width="21.54296875" style="1" customWidth="1"/>
    <col min="15357" max="15357" width="15.54296875" style="1" customWidth="1"/>
    <col min="15358" max="15358" width="16.54296875" style="1" customWidth="1"/>
    <col min="15359" max="15359" width="20" style="1" customWidth="1"/>
    <col min="15360" max="15360" width="14" style="1" customWidth="1"/>
    <col min="15361" max="15361" width="14.26953125" style="1" customWidth="1"/>
    <col min="15362" max="15362" width="16.26953125" style="1" customWidth="1"/>
    <col min="15363" max="15363" width="16.1796875" style="1" customWidth="1"/>
    <col min="15364" max="15364" width="14.26953125" style="1" customWidth="1"/>
    <col min="15365" max="15365" width="16.26953125" style="1" bestFit="1" customWidth="1"/>
    <col min="15366" max="15605" width="9.1796875" style="1"/>
    <col min="15606" max="15606" width="33.453125" style="1" customWidth="1"/>
    <col min="15607" max="15607" width="8.7265625" style="1" customWidth="1"/>
    <col min="15608" max="15608" width="12.453125" style="1" customWidth="1"/>
    <col min="15609" max="15610" width="9.1796875" style="1"/>
    <col min="15611" max="15611" width="11.54296875" style="1" customWidth="1"/>
    <col min="15612" max="15612" width="21.54296875" style="1" customWidth="1"/>
    <col min="15613" max="15613" width="15.54296875" style="1" customWidth="1"/>
    <col min="15614" max="15614" width="16.54296875" style="1" customWidth="1"/>
    <col min="15615" max="15615" width="20" style="1" customWidth="1"/>
    <col min="15616" max="15616" width="14" style="1" customWidth="1"/>
    <col min="15617" max="15617" width="14.26953125" style="1" customWidth="1"/>
    <col min="15618" max="15618" width="16.26953125" style="1" customWidth="1"/>
    <col min="15619" max="15619" width="16.1796875" style="1" customWidth="1"/>
    <col min="15620" max="15620" width="14.26953125" style="1" customWidth="1"/>
    <col min="15621" max="15621" width="16.26953125" style="1" bestFit="1" customWidth="1"/>
    <col min="15622" max="15861" width="9.1796875" style="1"/>
    <col min="15862" max="15862" width="33.453125" style="1" customWidth="1"/>
    <col min="15863" max="15863" width="8.7265625" style="1" customWidth="1"/>
    <col min="15864" max="15864" width="12.453125" style="1" customWidth="1"/>
    <col min="15865" max="15866" width="9.1796875" style="1"/>
    <col min="15867" max="15867" width="11.54296875" style="1" customWidth="1"/>
    <col min="15868" max="15868" width="21.54296875" style="1" customWidth="1"/>
    <col min="15869" max="15869" width="15.54296875" style="1" customWidth="1"/>
    <col min="15870" max="15870" width="16.54296875" style="1" customWidth="1"/>
    <col min="15871" max="15871" width="20" style="1" customWidth="1"/>
    <col min="15872" max="15872" width="14" style="1" customWidth="1"/>
    <col min="15873" max="15873" width="14.26953125" style="1" customWidth="1"/>
    <col min="15874" max="15874" width="16.26953125" style="1" customWidth="1"/>
    <col min="15875" max="15875" width="16.1796875" style="1" customWidth="1"/>
    <col min="15876" max="15876" width="14.26953125" style="1" customWidth="1"/>
    <col min="15877" max="15877" width="16.26953125" style="1" bestFit="1" customWidth="1"/>
    <col min="15878" max="16117" width="9.1796875" style="1"/>
    <col min="16118" max="16118" width="33.453125" style="1" customWidth="1"/>
    <col min="16119" max="16119" width="8.7265625" style="1" customWidth="1"/>
    <col min="16120" max="16120" width="12.453125" style="1" customWidth="1"/>
    <col min="16121" max="16122" width="9.1796875" style="1"/>
    <col min="16123" max="16123" width="11.54296875" style="1" customWidth="1"/>
    <col min="16124" max="16124" width="21.54296875" style="1" customWidth="1"/>
    <col min="16125" max="16125" width="15.54296875" style="1" customWidth="1"/>
    <col min="16126" max="16126" width="16.54296875" style="1" customWidth="1"/>
    <col min="16127" max="16127" width="20" style="1" customWidth="1"/>
    <col min="16128" max="16128" width="14" style="1" customWidth="1"/>
    <col min="16129" max="16129" width="14.26953125" style="1" customWidth="1"/>
    <col min="16130" max="16130" width="16.26953125" style="1" customWidth="1"/>
    <col min="16131" max="16131" width="16.1796875" style="1" customWidth="1"/>
    <col min="16132" max="16132" width="14.26953125" style="1" customWidth="1"/>
    <col min="16133" max="16133" width="16.26953125" style="1" bestFit="1" customWidth="1"/>
    <col min="16134" max="16384" width="9.1796875" style="1"/>
  </cols>
  <sheetData>
    <row r="1" spans="1:8" ht="7.5" customHeight="1" x14ac:dyDescent="0.25"/>
    <row r="2" spans="1:8" ht="13" x14ac:dyDescent="0.3">
      <c r="A2" s="2"/>
      <c r="B2" s="3"/>
      <c r="C2" s="4"/>
      <c r="D2" s="3"/>
      <c r="E2" s="4"/>
      <c r="F2" s="3"/>
      <c r="G2" s="4"/>
      <c r="H2" s="3"/>
    </row>
    <row r="3" spans="1:8" ht="18" customHeight="1" thickBot="1" x14ac:dyDescent="0.35">
      <c r="A3" s="5"/>
      <c r="B3" s="5"/>
      <c r="C3" s="6"/>
      <c r="D3" s="5"/>
      <c r="E3" s="6"/>
      <c r="F3" s="5"/>
      <c r="G3" s="6"/>
      <c r="H3" s="5"/>
    </row>
    <row r="4" spans="1:8" ht="13.5" customHeight="1" x14ac:dyDescent="0.25">
      <c r="A4" s="251" t="s">
        <v>0</v>
      </c>
      <c r="B4" s="253" t="s">
        <v>1</v>
      </c>
      <c r="C4" s="253"/>
      <c r="D4" s="253" t="s">
        <v>2</v>
      </c>
      <c r="E4" s="253"/>
      <c r="F4" s="253" t="s">
        <v>3</v>
      </c>
      <c r="G4" s="253"/>
      <c r="H4" s="7" t="s">
        <v>4</v>
      </c>
    </row>
    <row r="5" spans="1:8" ht="21.75" customHeight="1" thickBot="1" x14ac:dyDescent="0.3">
      <c r="A5" s="252"/>
      <c r="B5" s="8" t="s">
        <v>5</v>
      </c>
      <c r="C5" s="8" t="s">
        <v>6</v>
      </c>
      <c r="D5" s="8" t="s">
        <v>5</v>
      </c>
      <c r="E5" s="8" t="s">
        <v>6</v>
      </c>
      <c r="F5" s="8" t="s">
        <v>5</v>
      </c>
      <c r="G5" s="8" t="s">
        <v>6</v>
      </c>
      <c r="H5" s="8" t="s">
        <v>7</v>
      </c>
    </row>
    <row r="6" spans="1:8" ht="24.75" customHeight="1" x14ac:dyDescent="0.3">
      <c r="A6" s="9" t="s">
        <v>8</v>
      </c>
      <c r="B6" s="10"/>
      <c r="C6" s="11"/>
      <c r="D6" s="10"/>
      <c r="E6" s="11"/>
      <c r="F6" s="12"/>
      <c r="G6" s="13"/>
      <c r="H6" s="14">
        <f>B6*D6*F6</f>
        <v>0</v>
      </c>
    </row>
    <row r="7" spans="1:8" x14ac:dyDescent="0.25">
      <c r="A7" s="15" t="s">
        <v>9</v>
      </c>
      <c r="B7" s="16">
        <v>1</v>
      </c>
      <c r="C7" s="17" t="s">
        <v>10</v>
      </c>
      <c r="D7" s="16">
        <v>18</v>
      </c>
      <c r="E7" s="17" t="s">
        <v>262</v>
      </c>
      <c r="F7" s="247"/>
      <c r="G7" s="13" t="s">
        <v>12</v>
      </c>
      <c r="H7" s="14">
        <f>B7*D7*F7</f>
        <v>0</v>
      </c>
    </row>
    <row r="8" spans="1:8" x14ac:dyDescent="0.25">
      <c r="A8" s="19" t="s">
        <v>13</v>
      </c>
      <c r="B8" s="16">
        <v>1</v>
      </c>
      <c r="C8" s="20" t="s">
        <v>14</v>
      </c>
      <c r="D8" s="21">
        <v>0.04</v>
      </c>
      <c r="E8" s="17" t="s">
        <v>15</v>
      </c>
      <c r="F8" s="18"/>
      <c r="G8" s="13"/>
      <c r="H8" s="14">
        <f t="shared" ref="H8" si="0">+B8*D8*F8</f>
        <v>0</v>
      </c>
    </row>
    <row r="9" spans="1:8" ht="13" thickBot="1" x14ac:dyDescent="0.3">
      <c r="A9" s="15"/>
      <c r="B9" s="10"/>
      <c r="C9" s="11"/>
      <c r="D9" s="10"/>
      <c r="E9" s="11"/>
      <c r="F9" s="18"/>
      <c r="G9" s="13"/>
      <c r="H9" s="22">
        <f>SUM(H3:H8)</f>
        <v>0</v>
      </c>
    </row>
    <row r="10" spans="1:8" ht="13" thickTop="1" x14ac:dyDescent="0.25">
      <c r="A10" s="15"/>
      <c r="B10" s="10"/>
      <c r="C10" s="11"/>
      <c r="D10" s="10"/>
      <c r="E10" s="11"/>
      <c r="F10" s="18"/>
      <c r="G10" s="13"/>
      <c r="H10" s="14"/>
    </row>
    <row r="11" spans="1:8" ht="14.25" customHeight="1" x14ac:dyDescent="0.25">
      <c r="A11" s="15" t="s">
        <v>16</v>
      </c>
      <c r="B11" s="16">
        <v>1</v>
      </c>
      <c r="C11" s="17" t="s">
        <v>17</v>
      </c>
      <c r="D11" s="16">
        <v>18</v>
      </c>
      <c r="E11" s="17" t="s">
        <v>11</v>
      </c>
      <c r="F11" s="18"/>
      <c r="G11" s="13" t="s">
        <v>11</v>
      </c>
      <c r="H11" s="14">
        <f>B11*D11*F11</f>
        <v>0</v>
      </c>
    </row>
    <row r="12" spans="1:8" x14ac:dyDescent="0.25">
      <c r="A12" s="19" t="s">
        <v>13</v>
      </c>
      <c r="B12" s="16">
        <v>1</v>
      </c>
      <c r="C12" s="20" t="s">
        <v>14</v>
      </c>
      <c r="D12" s="21">
        <v>0.04</v>
      </c>
      <c r="E12" s="17" t="s">
        <v>15</v>
      </c>
      <c r="F12" s="18"/>
      <c r="G12" s="13"/>
      <c r="H12" s="14">
        <f t="shared" ref="H12" si="1">+B12*D12*F12</f>
        <v>0</v>
      </c>
    </row>
    <row r="13" spans="1:8" ht="13" thickBot="1" x14ac:dyDescent="0.3">
      <c r="A13" s="19"/>
      <c r="B13" s="16"/>
      <c r="C13" s="20"/>
      <c r="D13" s="21"/>
      <c r="E13" s="17"/>
      <c r="F13" s="18"/>
      <c r="G13" s="13"/>
      <c r="H13" s="22">
        <f>SUM(H10:H12)</f>
        <v>0</v>
      </c>
    </row>
    <row r="14" spans="1:8" ht="13" thickTop="1" x14ac:dyDescent="0.25">
      <c r="A14" s="19"/>
      <c r="B14" s="16"/>
      <c r="C14" s="20"/>
      <c r="D14" s="21"/>
      <c r="E14" s="17"/>
      <c r="F14" s="18"/>
      <c r="G14" s="13"/>
      <c r="H14" s="14"/>
    </row>
    <row r="15" spans="1:8" x14ac:dyDescent="0.25">
      <c r="A15" s="15" t="s">
        <v>18</v>
      </c>
      <c r="B15" s="16">
        <v>1</v>
      </c>
      <c r="C15" s="17" t="s">
        <v>18</v>
      </c>
      <c r="D15" s="16">
        <v>18</v>
      </c>
      <c r="E15" s="17" t="s">
        <v>263</v>
      </c>
      <c r="F15" s="247"/>
      <c r="G15" s="13" t="s">
        <v>11</v>
      </c>
      <c r="H15" s="14">
        <f>B15*D15*F15</f>
        <v>0</v>
      </c>
    </row>
    <row r="16" spans="1:8" x14ac:dyDescent="0.25">
      <c r="A16" s="19" t="s">
        <v>13</v>
      </c>
      <c r="B16" s="16">
        <v>1</v>
      </c>
      <c r="C16" s="20" t="s">
        <v>14</v>
      </c>
      <c r="D16" s="21">
        <v>0.04</v>
      </c>
      <c r="E16" s="17" t="s">
        <v>15</v>
      </c>
      <c r="F16" s="18"/>
      <c r="G16" s="13"/>
      <c r="H16" s="14">
        <f t="shared" ref="H16" si="2">+B16*D16*F16</f>
        <v>0</v>
      </c>
    </row>
    <row r="17" spans="1:8" ht="18.75" customHeight="1" thickBot="1" x14ac:dyDescent="0.3">
      <c r="A17" s="15" t="s">
        <v>19</v>
      </c>
      <c r="B17" s="16"/>
      <c r="C17" s="20"/>
      <c r="D17" s="21"/>
      <c r="E17" s="17"/>
      <c r="F17" s="18"/>
      <c r="G17" s="13"/>
      <c r="H17" s="22">
        <f>SUM(H15:H16)</f>
        <v>0</v>
      </c>
    </row>
    <row r="18" spans="1:8" ht="18.75" customHeight="1" thickTop="1" x14ac:dyDescent="0.25">
      <c r="A18" s="15" t="s">
        <v>20</v>
      </c>
      <c r="B18" s="16">
        <v>1</v>
      </c>
      <c r="C18" s="17" t="s">
        <v>21</v>
      </c>
      <c r="D18" s="16">
        <v>52</v>
      </c>
      <c r="E18" s="17" t="s">
        <v>22</v>
      </c>
      <c r="F18" s="18"/>
      <c r="G18" s="13" t="s">
        <v>12</v>
      </c>
      <c r="H18" s="14">
        <f>B18*D18*F18</f>
        <v>0</v>
      </c>
    </row>
    <row r="19" spans="1:8" ht="18.75" customHeight="1" x14ac:dyDescent="0.25">
      <c r="A19" s="19" t="s">
        <v>13</v>
      </c>
      <c r="B19" s="16">
        <v>1</v>
      </c>
      <c r="C19" s="20" t="s">
        <v>14</v>
      </c>
      <c r="D19" s="21">
        <v>0.04</v>
      </c>
      <c r="E19" s="17" t="s">
        <v>15</v>
      </c>
      <c r="F19" s="18"/>
      <c r="G19" s="13"/>
      <c r="H19" s="14">
        <f t="shared" ref="H19" si="3">+B19*D19*F19</f>
        <v>0</v>
      </c>
    </row>
    <row r="20" spans="1:8" ht="18.75" customHeight="1" thickBot="1" x14ac:dyDescent="0.3">
      <c r="A20" s="19"/>
      <c r="B20" s="16"/>
      <c r="C20" s="20"/>
      <c r="D20" s="21"/>
      <c r="E20" s="17"/>
      <c r="F20" s="18"/>
      <c r="G20" s="13"/>
      <c r="H20" s="22">
        <f>SUM(H18:H19)</f>
        <v>0</v>
      </c>
    </row>
    <row r="21" spans="1:8" ht="13" thickTop="1" x14ac:dyDescent="0.25">
      <c r="A21" s="15" t="s">
        <v>23</v>
      </c>
      <c r="B21" s="16"/>
      <c r="C21" s="20"/>
      <c r="D21" s="21"/>
      <c r="E21" s="17"/>
      <c r="F21" s="18"/>
      <c r="G21" s="13"/>
      <c r="H21" s="14"/>
    </row>
    <row r="22" spans="1:8" x14ac:dyDescent="0.25">
      <c r="A22" s="19" t="s">
        <v>24</v>
      </c>
      <c r="B22" s="16">
        <v>1</v>
      </c>
      <c r="C22" s="20" t="s">
        <v>25</v>
      </c>
      <c r="D22" s="16">
        <v>32</v>
      </c>
      <c r="E22" s="17" t="s">
        <v>22</v>
      </c>
      <c r="F22" s="18"/>
      <c r="G22" s="13" t="s">
        <v>12</v>
      </c>
      <c r="H22" s="14">
        <f>+B22*D22*F22</f>
        <v>0</v>
      </c>
    </row>
    <row r="23" spans="1:8" x14ac:dyDescent="0.25">
      <c r="A23" s="19" t="s">
        <v>26</v>
      </c>
      <c r="B23" s="16">
        <v>1</v>
      </c>
      <c r="C23" s="20" t="s">
        <v>25</v>
      </c>
      <c r="D23" s="16">
        <v>20</v>
      </c>
      <c r="E23" s="17" t="s">
        <v>27</v>
      </c>
      <c r="F23" s="18"/>
      <c r="G23" s="13" t="s">
        <v>12</v>
      </c>
      <c r="H23" s="14">
        <f>+B23*D23*F23</f>
        <v>0</v>
      </c>
    </row>
    <row r="24" spans="1:8" x14ac:dyDescent="0.25">
      <c r="A24" s="19" t="s">
        <v>13</v>
      </c>
      <c r="B24" s="16">
        <v>1</v>
      </c>
      <c r="C24" s="20" t="s">
        <v>25</v>
      </c>
      <c r="D24" s="21">
        <v>0.04</v>
      </c>
      <c r="E24" s="17" t="s">
        <v>15</v>
      </c>
      <c r="F24" s="18"/>
      <c r="G24" s="13"/>
      <c r="H24" s="14">
        <f>+B24*D24*F24</f>
        <v>0</v>
      </c>
    </row>
    <row r="25" spans="1:8" x14ac:dyDescent="0.25">
      <c r="A25" s="19" t="s">
        <v>28</v>
      </c>
      <c r="B25" s="16">
        <v>2</v>
      </c>
      <c r="C25" s="23" t="s">
        <v>29</v>
      </c>
      <c r="D25" s="16">
        <v>32</v>
      </c>
      <c r="E25" s="17" t="s">
        <v>22</v>
      </c>
      <c r="F25" s="18"/>
      <c r="G25" s="13" t="s">
        <v>12</v>
      </c>
      <c r="H25" s="14">
        <f t="shared" ref="H25:H28" si="4">+B25*D25*F25</f>
        <v>0</v>
      </c>
    </row>
    <row r="26" spans="1:8" x14ac:dyDescent="0.25">
      <c r="A26" s="19" t="s">
        <v>30</v>
      </c>
      <c r="B26" s="16">
        <v>2</v>
      </c>
      <c r="C26" s="23" t="s">
        <v>29</v>
      </c>
      <c r="D26" s="16">
        <v>20</v>
      </c>
      <c r="E26" s="17" t="s">
        <v>27</v>
      </c>
      <c r="F26" s="18"/>
      <c r="G26" s="13" t="s">
        <v>31</v>
      </c>
      <c r="H26" s="14">
        <f t="shared" si="4"/>
        <v>0</v>
      </c>
    </row>
    <row r="27" spans="1:8" x14ac:dyDescent="0.25">
      <c r="A27" s="19" t="s">
        <v>13</v>
      </c>
      <c r="B27" s="16">
        <v>2</v>
      </c>
      <c r="C27" s="20" t="s">
        <v>29</v>
      </c>
      <c r="D27" s="21">
        <v>0.04</v>
      </c>
      <c r="E27" s="17" t="s">
        <v>15</v>
      </c>
      <c r="F27" s="18"/>
      <c r="G27" s="13"/>
      <c r="H27" s="14">
        <f>+B27*D27*F27</f>
        <v>0</v>
      </c>
    </row>
    <row r="28" spans="1:8" x14ac:dyDescent="0.25">
      <c r="A28" s="19" t="s">
        <v>32</v>
      </c>
      <c r="B28" s="16">
        <v>3</v>
      </c>
      <c r="C28" s="20" t="s">
        <v>14</v>
      </c>
      <c r="D28" s="16">
        <v>32</v>
      </c>
      <c r="E28" s="17" t="s">
        <v>33</v>
      </c>
      <c r="F28" s="18"/>
      <c r="G28" s="13"/>
      <c r="H28" s="14">
        <f t="shared" si="4"/>
        <v>0</v>
      </c>
    </row>
    <row r="29" spans="1:8" ht="13" thickBot="1" x14ac:dyDescent="0.3">
      <c r="A29" s="19"/>
      <c r="B29" s="16"/>
      <c r="C29" s="20"/>
      <c r="D29" s="16"/>
      <c r="E29" s="17"/>
      <c r="F29" s="18"/>
      <c r="G29" s="13"/>
      <c r="H29" s="22">
        <f>SUM(H22:H28)</f>
        <v>0</v>
      </c>
    </row>
    <row r="30" spans="1:8" ht="13" thickTop="1" x14ac:dyDescent="0.25">
      <c r="A30" s="15" t="s">
        <v>34</v>
      </c>
      <c r="B30" s="10"/>
      <c r="C30" s="11"/>
      <c r="D30" s="10"/>
      <c r="E30" s="11"/>
      <c r="F30" s="18"/>
      <c r="G30" s="13"/>
      <c r="H30" s="14"/>
    </row>
    <row r="31" spans="1:8" x14ac:dyDescent="0.25">
      <c r="A31" s="19" t="s">
        <v>24</v>
      </c>
      <c r="B31" s="16">
        <v>1</v>
      </c>
      <c r="C31" s="20" t="s">
        <v>25</v>
      </c>
      <c r="D31" s="16">
        <v>32</v>
      </c>
      <c r="E31" s="17" t="s">
        <v>22</v>
      </c>
      <c r="F31" s="18"/>
      <c r="G31" s="13" t="s">
        <v>12</v>
      </c>
      <c r="H31" s="14">
        <f>+B31*D31*F31</f>
        <v>0</v>
      </c>
    </row>
    <row r="32" spans="1:8" x14ac:dyDescent="0.25">
      <c r="A32" s="19" t="s">
        <v>26</v>
      </c>
      <c r="B32" s="16">
        <v>1</v>
      </c>
      <c r="C32" s="20" t="s">
        <v>25</v>
      </c>
      <c r="D32" s="16">
        <v>20</v>
      </c>
      <c r="E32" s="17" t="s">
        <v>27</v>
      </c>
      <c r="F32" s="18"/>
      <c r="G32" s="13" t="s">
        <v>12</v>
      </c>
      <c r="H32" s="14">
        <f>+B32*D32*F32</f>
        <v>0</v>
      </c>
    </row>
    <row r="33" spans="1:8" x14ac:dyDescent="0.25">
      <c r="A33" s="19" t="s">
        <v>13</v>
      </c>
      <c r="B33" s="16">
        <v>1</v>
      </c>
      <c r="C33" s="20" t="s">
        <v>25</v>
      </c>
      <c r="D33" s="21">
        <v>0.04</v>
      </c>
      <c r="E33" s="17" t="s">
        <v>15</v>
      </c>
      <c r="F33" s="18"/>
      <c r="G33" s="13"/>
      <c r="H33" s="14">
        <f>+B33*D33*F33</f>
        <v>0</v>
      </c>
    </row>
    <row r="34" spans="1:8" x14ac:dyDescent="0.25">
      <c r="A34" s="19" t="s">
        <v>28</v>
      </c>
      <c r="B34" s="16">
        <v>2</v>
      </c>
      <c r="C34" s="23" t="s">
        <v>29</v>
      </c>
      <c r="D34" s="16">
        <v>32</v>
      </c>
      <c r="E34" s="17" t="s">
        <v>22</v>
      </c>
      <c r="F34" s="18"/>
      <c r="G34" s="13" t="s">
        <v>12</v>
      </c>
      <c r="H34" s="14">
        <f t="shared" ref="H34:H35" si="5">+B34*D34*F34</f>
        <v>0</v>
      </c>
    </row>
    <row r="35" spans="1:8" x14ac:dyDescent="0.25">
      <c r="A35" s="19" t="s">
        <v>30</v>
      </c>
      <c r="B35" s="16">
        <v>2</v>
      </c>
      <c r="C35" s="23" t="s">
        <v>29</v>
      </c>
      <c r="D35" s="16">
        <v>20</v>
      </c>
      <c r="E35" s="17" t="s">
        <v>27</v>
      </c>
      <c r="F35" s="18"/>
      <c r="G35" s="13" t="s">
        <v>31</v>
      </c>
      <c r="H35" s="14">
        <f t="shared" si="5"/>
        <v>0</v>
      </c>
    </row>
    <row r="36" spans="1:8" x14ac:dyDescent="0.25">
      <c r="A36" s="19" t="s">
        <v>13</v>
      </c>
      <c r="B36" s="16">
        <v>2</v>
      </c>
      <c r="C36" s="20" t="s">
        <v>29</v>
      </c>
      <c r="D36" s="21">
        <v>0.04</v>
      </c>
      <c r="E36" s="17" t="s">
        <v>15</v>
      </c>
      <c r="F36" s="18"/>
      <c r="G36" s="13"/>
      <c r="H36" s="14">
        <f>+B36*D36*F36</f>
        <v>0</v>
      </c>
    </row>
    <row r="37" spans="1:8" x14ac:dyDescent="0.25">
      <c r="A37" s="19" t="s">
        <v>32</v>
      </c>
      <c r="B37" s="16">
        <v>3</v>
      </c>
      <c r="C37" s="20" t="s">
        <v>14</v>
      </c>
      <c r="D37" s="16">
        <v>32</v>
      </c>
      <c r="E37" s="17" t="s">
        <v>33</v>
      </c>
      <c r="F37" s="18"/>
      <c r="G37" s="13"/>
      <c r="H37" s="14">
        <f t="shared" ref="H37" si="6">+B37*D37*F37</f>
        <v>0</v>
      </c>
    </row>
    <row r="38" spans="1:8" ht="13" thickBot="1" x14ac:dyDescent="0.3">
      <c r="A38" s="19"/>
      <c r="B38" s="16"/>
      <c r="C38" s="20"/>
      <c r="D38" s="16"/>
      <c r="E38" s="17"/>
      <c r="F38" s="18"/>
      <c r="G38" s="13"/>
      <c r="H38" s="22">
        <f>SUM(H31:H37)</f>
        <v>0</v>
      </c>
    </row>
    <row r="39" spans="1:8" ht="13" thickTop="1" x14ac:dyDescent="0.25">
      <c r="A39" s="15" t="s">
        <v>35</v>
      </c>
      <c r="B39" s="10"/>
      <c r="C39" s="11"/>
      <c r="D39" s="10"/>
      <c r="E39" s="11"/>
      <c r="F39" s="18"/>
      <c r="G39" s="13"/>
      <c r="H39" s="14"/>
    </row>
    <row r="40" spans="1:8" x14ac:dyDescent="0.25">
      <c r="A40" s="19" t="s">
        <v>24</v>
      </c>
      <c r="B40" s="16">
        <v>1</v>
      </c>
      <c r="C40" s="20" t="s">
        <v>25</v>
      </c>
      <c r="D40" s="16">
        <v>32</v>
      </c>
      <c r="E40" s="17" t="s">
        <v>22</v>
      </c>
      <c r="F40" s="18"/>
      <c r="G40" s="13" t="s">
        <v>12</v>
      </c>
      <c r="H40" s="14">
        <f>+B40*D40*F40</f>
        <v>0</v>
      </c>
    </row>
    <row r="41" spans="1:8" x14ac:dyDescent="0.25">
      <c r="A41" s="19" t="s">
        <v>26</v>
      </c>
      <c r="B41" s="16">
        <v>1</v>
      </c>
      <c r="C41" s="20" t="s">
        <v>25</v>
      </c>
      <c r="D41" s="16">
        <v>20</v>
      </c>
      <c r="E41" s="17" t="s">
        <v>27</v>
      </c>
      <c r="F41" s="18"/>
      <c r="G41" s="13" t="s">
        <v>12</v>
      </c>
      <c r="H41" s="14">
        <f>+B41*D41*F41</f>
        <v>0</v>
      </c>
    </row>
    <row r="42" spans="1:8" x14ac:dyDescent="0.25">
      <c r="A42" s="19" t="s">
        <v>13</v>
      </c>
      <c r="B42" s="16">
        <v>1</v>
      </c>
      <c r="C42" s="20" t="s">
        <v>25</v>
      </c>
      <c r="D42" s="21">
        <v>0.04</v>
      </c>
      <c r="E42" s="17" t="s">
        <v>15</v>
      </c>
      <c r="F42" s="18"/>
      <c r="G42" s="13"/>
      <c r="H42" s="14">
        <f>+B42*D42*F42</f>
        <v>0</v>
      </c>
    </row>
    <row r="43" spans="1:8" x14ac:dyDescent="0.25">
      <c r="A43" s="19" t="s">
        <v>28</v>
      </c>
      <c r="B43" s="16">
        <v>2</v>
      </c>
      <c r="C43" s="23" t="s">
        <v>29</v>
      </c>
      <c r="D43" s="16">
        <v>32</v>
      </c>
      <c r="E43" s="17" t="s">
        <v>22</v>
      </c>
      <c r="F43" s="18"/>
      <c r="G43" s="13" t="s">
        <v>12</v>
      </c>
      <c r="H43" s="14">
        <f t="shared" ref="H43:H44" si="7">+B43*D43*F43</f>
        <v>0</v>
      </c>
    </row>
    <row r="44" spans="1:8" x14ac:dyDescent="0.25">
      <c r="A44" s="19" t="s">
        <v>30</v>
      </c>
      <c r="B44" s="16">
        <v>2</v>
      </c>
      <c r="C44" s="23" t="s">
        <v>29</v>
      </c>
      <c r="D44" s="16">
        <v>20</v>
      </c>
      <c r="E44" s="17" t="s">
        <v>27</v>
      </c>
      <c r="F44" s="18"/>
      <c r="G44" s="13" t="s">
        <v>31</v>
      </c>
      <c r="H44" s="14">
        <f t="shared" si="7"/>
        <v>0</v>
      </c>
    </row>
    <row r="45" spans="1:8" x14ac:dyDescent="0.25">
      <c r="A45" s="19" t="s">
        <v>13</v>
      </c>
      <c r="B45" s="16">
        <v>2</v>
      </c>
      <c r="C45" s="20" t="s">
        <v>29</v>
      </c>
      <c r="D45" s="21">
        <v>0.04</v>
      </c>
      <c r="E45" s="17" t="s">
        <v>15</v>
      </c>
      <c r="F45" s="18"/>
      <c r="G45" s="13"/>
      <c r="H45" s="14">
        <f>+B45*D45*F45</f>
        <v>0</v>
      </c>
    </row>
    <row r="46" spans="1:8" x14ac:dyDescent="0.25">
      <c r="A46" s="19" t="s">
        <v>32</v>
      </c>
      <c r="B46" s="16">
        <v>3</v>
      </c>
      <c r="C46" s="20" t="s">
        <v>14</v>
      </c>
      <c r="D46" s="16">
        <v>32</v>
      </c>
      <c r="E46" s="17" t="s">
        <v>33</v>
      </c>
      <c r="F46" s="18"/>
      <c r="G46" s="13"/>
      <c r="H46" s="14">
        <f t="shared" ref="H46" si="8">+B46*D46*F46</f>
        <v>0</v>
      </c>
    </row>
    <row r="47" spans="1:8" ht="13" thickBot="1" x14ac:dyDescent="0.3">
      <c r="A47" s="19"/>
      <c r="B47" s="16"/>
      <c r="C47" s="20"/>
      <c r="D47" s="16"/>
      <c r="E47" s="17"/>
      <c r="F47" s="18"/>
      <c r="G47" s="13"/>
      <c r="H47" s="22">
        <f>SUM(H40:H46)</f>
        <v>0</v>
      </c>
    </row>
    <row r="48" spans="1:8" ht="13" thickTop="1" x14ac:dyDescent="0.25">
      <c r="A48" s="15" t="s">
        <v>36</v>
      </c>
      <c r="B48" s="10"/>
      <c r="C48" s="11"/>
      <c r="D48" s="10"/>
      <c r="E48" s="11"/>
      <c r="F48" s="18"/>
      <c r="G48" s="13"/>
      <c r="H48" s="14"/>
    </row>
    <row r="49" spans="1:8" x14ac:dyDescent="0.25">
      <c r="A49" s="19" t="s">
        <v>24</v>
      </c>
      <c r="B49" s="16">
        <v>1</v>
      </c>
      <c r="C49" s="20" t="s">
        <v>25</v>
      </c>
      <c r="D49" s="16">
        <v>32</v>
      </c>
      <c r="E49" s="17" t="s">
        <v>22</v>
      </c>
      <c r="F49" s="18"/>
      <c r="G49" s="13" t="s">
        <v>12</v>
      </c>
      <c r="H49" s="14">
        <f>+B49*D49*F49</f>
        <v>0</v>
      </c>
    </row>
    <row r="50" spans="1:8" ht="18" customHeight="1" x14ac:dyDescent="0.25">
      <c r="A50" s="19" t="s">
        <v>26</v>
      </c>
      <c r="B50" s="16">
        <v>1</v>
      </c>
      <c r="C50" s="20" t="s">
        <v>25</v>
      </c>
      <c r="D50" s="16">
        <v>20</v>
      </c>
      <c r="E50" s="17" t="s">
        <v>27</v>
      </c>
      <c r="F50" s="18"/>
      <c r="G50" s="13" t="s">
        <v>12</v>
      </c>
      <c r="H50" s="14">
        <f>+B50*D50*F50</f>
        <v>0</v>
      </c>
    </row>
    <row r="51" spans="1:8" x14ac:dyDescent="0.25">
      <c r="A51" s="19" t="s">
        <v>13</v>
      </c>
      <c r="B51" s="16">
        <v>1</v>
      </c>
      <c r="C51" s="20" t="s">
        <v>25</v>
      </c>
      <c r="D51" s="21">
        <v>0.04</v>
      </c>
      <c r="E51" s="17" t="s">
        <v>15</v>
      </c>
      <c r="F51" s="18"/>
      <c r="G51" s="13"/>
      <c r="H51" s="14">
        <f>+B51*D51*F51</f>
        <v>0</v>
      </c>
    </row>
    <row r="52" spans="1:8" ht="17.25" customHeight="1" x14ac:dyDescent="0.25">
      <c r="A52" s="19" t="s">
        <v>28</v>
      </c>
      <c r="B52" s="16">
        <v>2</v>
      </c>
      <c r="C52" s="23" t="s">
        <v>29</v>
      </c>
      <c r="D52" s="16">
        <v>32</v>
      </c>
      <c r="E52" s="17" t="s">
        <v>22</v>
      </c>
      <c r="F52" s="18"/>
      <c r="G52" s="13" t="s">
        <v>12</v>
      </c>
      <c r="H52" s="14">
        <f t="shared" ref="H52:H53" si="9">+B52*D52*F52</f>
        <v>0</v>
      </c>
    </row>
    <row r="53" spans="1:8" x14ac:dyDescent="0.25">
      <c r="A53" s="19" t="s">
        <v>30</v>
      </c>
      <c r="B53" s="16">
        <v>2</v>
      </c>
      <c r="C53" s="23" t="s">
        <v>29</v>
      </c>
      <c r="D53" s="16">
        <v>20</v>
      </c>
      <c r="E53" s="17" t="s">
        <v>27</v>
      </c>
      <c r="F53" s="18"/>
      <c r="G53" s="13" t="s">
        <v>31</v>
      </c>
      <c r="H53" s="14">
        <f t="shared" si="9"/>
        <v>0</v>
      </c>
    </row>
    <row r="54" spans="1:8" x14ac:dyDescent="0.25">
      <c r="A54" s="19" t="s">
        <v>13</v>
      </c>
      <c r="B54" s="16">
        <v>2</v>
      </c>
      <c r="C54" s="20" t="s">
        <v>29</v>
      </c>
      <c r="D54" s="21">
        <v>0.04</v>
      </c>
      <c r="E54" s="17" t="s">
        <v>15</v>
      </c>
      <c r="F54" s="18"/>
      <c r="G54" s="13"/>
      <c r="H54" s="14">
        <f>+B54*D54*F54</f>
        <v>0</v>
      </c>
    </row>
    <row r="55" spans="1:8" x14ac:dyDescent="0.25">
      <c r="A55" s="19" t="s">
        <v>32</v>
      </c>
      <c r="B55" s="16">
        <v>3</v>
      </c>
      <c r="C55" s="20" t="s">
        <v>14</v>
      </c>
      <c r="D55" s="16">
        <v>32</v>
      </c>
      <c r="E55" s="17" t="s">
        <v>33</v>
      </c>
      <c r="F55" s="18"/>
      <c r="G55" s="13"/>
      <c r="H55" s="14">
        <f t="shared" ref="H55" si="10">+B55*D55*F55</f>
        <v>0</v>
      </c>
    </row>
    <row r="56" spans="1:8" ht="13" thickBot="1" x14ac:dyDescent="0.3">
      <c r="A56" s="19"/>
      <c r="B56" s="16"/>
      <c r="C56" s="20"/>
      <c r="D56" s="16"/>
      <c r="E56" s="17"/>
      <c r="F56" s="18"/>
      <c r="G56" s="13"/>
      <c r="H56" s="22">
        <f>SUM(H49:H55)</f>
        <v>0</v>
      </c>
    </row>
    <row r="57" spans="1:8" ht="13" thickTop="1" x14ac:dyDescent="0.25">
      <c r="A57" s="15" t="s">
        <v>37</v>
      </c>
      <c r="B57" s="16"/>
      <c r="C57" s="20"/>
      <c r="D57" s="16"/>
      <c r="E57" s="17"/>
      <c r="F57" s="18"/>
      <c r="G57" s="13"/>
      <c r="H57" s="14"/>
    </row>
    <row r="58" spans="1:8" x14ac:dyDescent="0.25">
      <c r="A58" s="19" t="s">
        <v>24</v>
      </c>
      <c r="B58" s="16">
        <v>1</v>
      </c>
      <c r="C58" s="20" t="s">
        <v>25</v>
      </c>
      <c r="D58" s="16">
        <v>32</v>
      </c>
      <c r="E58" s="17" t="s">
        <v>22</v>
      </c>
      <c r="F58" s="18"/>
      <c r="G58" s="13" t="s">
        <v>12</v>
      </c>
      <c r="H58" s="14">
        <f>+B58*D58*F58</f>
        <v>0</v>
      </c>
    </row>
    <row r="59" spans="1:8" x14ac:dyDescent="0.25">
      <c r="A59" s="19" t="s">
        <v>26</v>
      </c>
      <c r="B59" s="16">
        <v>1</v>
      </c>
      <c r="C59" s="20" t="s">
        <v>25</v>
      </c>
      <c r="D59" s="16">
        <v>20</v>
      </c>
      <c r="E59" s="17" t="s">
        <v>27</v>
      </c>
      <c r="F59" s="18"/>
      <c r="G59" s="13" t="s">
        <v>12</v>
      </c>
      <c r="H59" s="14">
        <f>+B59*D59*F59</f>
        <v>0</v>
      </c>
    </row>
    <row r="60" spans="1:8" x14ac:dyDescent="0.25">
      <c r="A60" s="19" t="s">
        <v>13</v>
      </c>
      <c r="B60" s="16">
        <v>1</v>
      </c>
      <c r="C60" s="20" t="s">
        <v>25</v>
      </c>
      <c r="D60" s="21">
        <v>0.04</v>
      </c>
      <c r="E60" s="17" t="s">
        <v>15</v>
      </c>
      <c r="F60" s="18"/>
      <c r="G60" s="13"/>
      <c r="H60" s="14">
        <f>+B60*D60*F60</f>
        <v>0</v>
      </c>
    </row>
    <row r="61" spans="1:8" x14ac:dyDescent="0.25">
      <c r="A61" s="19" t="s">
        <v>28</v>
      </c>
      <c r="B61" s="16">
        <v>2</v>
      </c>
      <c r="C61" s="23" t="s">
        <v>29</v>
      </c>
      <c r="D61" s="16">
        <v>32</v>
      </c>
      <c r="E61" s="17" t="s">
        <v>22</v>
      </c>
      <c r="F61" s="18"/>
      <c r="G61" s="13" t="s">
        <v>12</v>
      </c>
      <c r="H61" s="14">
        <f t="shared" ref="H61:H62" si="11">+B61*D61*F61</f>
        <v>0</v>
      </c>
    </row>
    <row r="62" spans="1:8" x14ac:dyDescent="0.25">
      <c r="A62" s="19" t="s">
        <v>30</v>
      </c>
      <c r="B62" s="16">
        <v>2</v>
      </c>
      <c r="C62" s="23" t="s">
        <v>29</v>
      </c>
      <c r="D62" s="16">
        <v>20</v>
      </c>
      <c r="E62" s="17" t="s">
        <v>27</v>
      </c>
      <c r="F62" s="18"/>
      <c r="G62" s="13" t="s">
        <v>31</v>
      </c>
      <c r="H62" s="14">
        <f t="shared" si="11"/>
        <v>0</v>
      </c>
    </row>
    <row r="63" spans="1:8" x14ac:dyDescent="0.25">
      <c r="A63" s="19" t="s">
        <v>13</v>
      </c>
      <c r="B63" s="16">
        <v>2</v>
      </c>
      <c r="C63" s="20" t="s">
        <v>29</v>
      </c>
      <c r="D63" s="21">
        <v>0.04</v>
      </c>
      <c r="E63" s="17" t="s">
        <v>15</v>
      </c>
      <c r="F63" s="18"/>
      <c r="G63" s="13"/>
      <c r="H63" s="14">
        <f>+B63*D63*F63</f>
        <v>0</v>
      </c>
    </row>
    <row r="64" spans="1:8" x14ac:dyDescent="0.25">
      <c r="A64" s="19" t="s">
        <v>32</v>
      </c>
      <c r="B64" s="16">
        <v>3</v>
      </c>
      <c r="C64" s="20" t="s">
        <v>14</v>
      </c>
      <c r="D64" s="16">
        <v>32</v>
      </c>
      <c r="E64" s="17" t="s">
        <v>33</v>
      </c>
      <c r="F64" s="18"/>
      <c r="G64" s="13"/>
      <c r="H64" s="14">
        <f t="shared" ref="H64" si="12">+B64*D64*F64</f>
        <v>0</v>
      </c>
    </row>
    <row r="65" spans="1:8" ht="13" thickBot="1" x14ac:dyDescent="0.3">
      <c r="A65" s="19"/>
      <c r="B65" s="16"/>
      <c r="C65" s="20"/>
      <c r="D65" s="16"/>
      <c r="E65" s="17"/>
      <c r="F65" s="18"/>
      <c r="G65" s="13"/>
      <c r="H65" s="22">
        <f>SUM(H58:H64)</f>
        <v>0</v>
      </c>
    </row>
    <row r="66" spans="1:8" ht="13" thickTop="1" x14ac:dyDescent="0.25">
      <c r="A66" s="15" t="s">
        <v>38</v>
      </c>
      <c r="B66" s="10"/>
      <c r="C66" s="11"/>
      <c r="D66" s="10"/>
      <c r="E66" s="11"/>
      <c r="F66" s="18"/>
      <c r="G66" s="13"/>
      <c r="H66" s="14"/>
    </row>
    <row r="67" spans="1:8" x14ac:dyDescent="0.25">
      <c r="A67" s="19" t="s">
        <v>24</v>
      </c>
      <c r="B67" s="16">
        <v>1</v>
      </c>
      <c r="C67" s="20" t="s">
        <v>25</v>
      </c>
      <c r="D67" s="16">
        <v>32</v>
      </c>
      <c r="E67" s="17" t="s">
        <v>22</v>
      </c>
      <c r="F67" s="18"/>
      <c r="G67" s="13" t="s">
        <v>12</v>
      </c>
      <c r="H67" s="14">
        <f>+B67*D67*F67</f>
        <v>0</v>
      </c>
    </row>
    <row r="68" spans="1:8" x14ac:dyDescent="0.25">
      <c r="A68" s="19" t="s">
        <v>26</v>
      </c>
      <c r="B68" s="16">
        <v>1</v>
      </c>
      <c r="C68" s="20" t="s">
        <v>25</v>
      </c>
      <c r="D68" s="16">
        <v>20</v>
      </c>
      <c r="E68" s="17" t="s">
        <v>27</v>
      </c>
      <c r="F68" s="18"/>
      <c r="G68" s="13" t="s">
        <v>12</v>
      </c>
      <c r="H68" s="14">
        <f>+B68*D68*F68</f>
        <v>0</v>
      </c>
    </row>
    <row r="69" spans="1:8" x14ac:dyDescent="0.25">
      <c r="A69" s="19" t="s">
        <v>13</v>
      </c>
      <c r="B69" s="16">
        <v>1</v>
      </c>
      <c r="C69" s="20" t="s">
        <v>25</v>
      </c>
      <c r="D69" s="21">
        <v>0.04</v>
      </c>
      <c r="E69" s="17" t="s">
        <v>15</v>
      </c>
      <c r="F69" s="18"/>
      <c r="G69" s="13"/>
      <c r="H69" s="14">
        <f>+B69*D69*F69</f>
        <v>0</v>
      </c>
    </row>
    <row r="70" spans="1:8" x14ac:dyDescent="0.25">
      <c r="A70" s="19" t="s">
        <v>28</v>
      </c>
      <c r="B70" s="16">
        <v>2</v>
      </c>
      <c r="C70" s="23" t="s">
        <v>29</v>
      </c>
      <c r="D70" s="16">
        <v>32</v>
      </c>
      <c r="E70" s="17" t="s">
        <v>22</v>
      </c>
      <c r="F70" s="18"/>
      <c r="G70" s="13" t="s">
        <v>12</v>
      </c>
      <c r="H70" s="14">
        <f t="shared" ref="H70:H71" si="13">+B70*D70*F70</f>
        <v>0</v>
      </c>
    </row>
    <row r="71" spans="1:8" x14ac:dyDescent="0.25">
      <c r="A71" s="19" t="s">
        <v>30</v>
      </c>
      <c r="B71" s="16">
        <v>2</v>
      </c>
      <c r="C71" s="23" t="s">
        <v>29</v>
      </c>
      <c r="D71" s="16">
        <v>20</v>
      </c>
      <c r="E71" s="17" t="s">
        <v>27</v>
      </c>
      <c r="F71" s="18"/>
      <c r="G71" s="13" t="s">
        <v>31</v>
      </c>
      <c r="H71" s="14">
        <f t="shared" si="13"/>
        <v>0</v>
      </c>
    </row>
    <row r="72" spans="1:8" x14ac:dyDescent="0.25">
      <c r="A72" s="19" t="s">
        <v>13</v>
      </c>
      <c r="B72" s="16">
        <v>2</v>
      </c>
      <c r="C72" s="20" t="s">
        <v>29</v>
      </c>
      <c r="D72" s="21">
        <v>0.04</v>
      </c>
      <c r="E72" s="17" t="s">
        <v>15</v>
      </c>
      <c r="F72" s="18"/>
      <c r="G72" s="13"/>
      <c r="H72" s="14">
        <f>+B72*D72*F72</f>
        <v>0</v>
      </c>
    </row>
    <row r="73" spans="1:8" x14ac:dyDescent="0.25">
      <c r="A73" s="19" t="s">
        <v>32</v>
      </c>
      <c r="B73" s="16">
        <v>3</v>
      </c>
      <c r="C73" s="20" t="s">
        <v>14</v>
      </c>
      <c r="D73" s="16">
        <v>32</v>
      </c>
      <c r="E73" s="17" t="s">
        <v>33</v>
      </c>
      <c r="F73" s="18"/>
      <c r="G73" s="13"/>
      <c r="H73" s="14">
        <f t="shared" ref="H73" si="14">+B73*D73*F73</f>
        <v>0</v>
      </c>
    </row>
    <row r="74" spans="1:8" ht="13" thickBot="1" x14ac:dyDescent="0.3">
      <c r="A74" s="19"/>
      <c r="B74" s="16"/>
      <c r="C74" s="20"/>
      <c r="D74" s="16"/>
      <c r="E74" s="17"/>
      <c r="F74" s="18"/>
      <c r="G74" s="13"/>
      <c r="H74" s="22">
        <f>SUM(H67:H73)</f>
        <v>0</v>
      </c>
    </row>
    <row r="75" spans="1:8" ht="13" thickTop="1" x14ac:dyDescent="0.25">
      <c r="A75" s="15" t="s">
        <v>39</v>
      </c>
      <c r="B75" s="16"/>
      <c r="C75" s="20"/>
      <c r="D75" s="21"/>
      <c r="E75" s="17"/>
      <c r="F75" s="18"/>
      <c r="G75" s="13"/>
      <c r="H75" s="14"/>
    </row>
    <row r="76" spans="1:8" x14ac:dyDescent="0.25">
      <c r="A76" s="19" t="s">
        <v>24</v>
      </c>
      <c r="B76" s="16">
        <v>1</v>
      </c>
      <c r="C76" s="20" t="s">
        <v>25</v>
      </c>
      <c r="D76" s="16">
        <v>32</v>
      </c>
      <c r="E76" s="17" t="s">
        <v>22</v>
      </c>
      <c r="F76" s="18"/>
      <c r="G76" s="13" t="s">
        <v>12</v>
      </c>
      <c r="H76" s="14">
        <f>+B76*D76*F76</f>
        <v>0</v>
      </c>
    </row>
    <row r="77" spans="1:8" x14ac:dyDescent="0.25">
      <c r="A77" s="19" t="s">
        <v>26</v>
      </c>
      <c r="B77" s="16">
        <v>1</v>
      </c>
      <c r="C77" s="20" t="s">
        <v>25</v>
      </c>
      <c r="D77" s="16">
        <v>20</v>
      </c>
      <c r="E77" s="17" t="s">
        <v>27</v>
      </c>
      <c r="F77" s="18"/>
      <c r="G77" s="13" t="s">
        <v>12</v>
      </c>
      <c r="H77" s="14">
        <f>+B77*D77*F77</f>
        <v>0</v>
      </c>
    </row>
    <row r="78" spans="1:8" x14ac:dyDescent="0.25">
      <c r="A78" s="19" t="s">
        <v>13</v>
      </c>
      <c r="B78" s="16">
        <v>1</v>
      </c>
      <c r="C78" s="20" t="s">
        <v>25</v>
      </c>
      <c r="D78" s="21">
        <v>0.04</v>
      </c>
      <c r="E78" s="17" t="s">
        <v>15</v>
      </c>
      <c r="F78" s="18"/>
      <c r="G78" s="13"/>
      <c r="H78" s="14">
        <f>+B78*D78*F78</f>
        <v>0</v>
      </c>
    </row>
    <row r="79" spans="1:8" x14ac:dyDescent="0.25">
      <c r="A79" s="19" t="s">
        <v>28</v>
      </c>
      <c r="B79" s="16">
        <v>2</v>
      </c>
      <c r="C79" s="23" t="s">
        <v>29</v>
      </c>
      <c r="D79" s="16">
        <v>32</v>
      </c>
      <c r="E79" s="17" t="s">
        <v>22</v>
      </c>
      <c r="F79" s="18"/>
      <c r="G79" s="13" t="s">
        <v>12</v>
      </c>
      <c r="H79" s="14">
        <f t="shared" ref="H79:H80" si="15">+B79*D79*F79</f>
        <v>0</v>
      </c>
    </row>
    <row r="80" spans="1:8" x14ac:dyDescent="0.25">
      <c r="A80" s="19" t="s">
        <v>30</v>
      </c>
      <c r="B80" s="16">
        <v>2</v>
      </c>
      <c r="C80" s="23" t="s">
        <v>29</v>
      </c>
      <c r="D80" s="16">
        <v>20</v>
      </c>
      <c r="E80" s="17" t="s">
        <v>27</v>
      </c>
      <c r="F80" s="18"/>
      <c r="G80" s="13" t="s">
        <v>31</v>
      </c>
      <c r="H80" s="14">
        <f t="shared" si="15"/>
        <v>0</v>
      </c>
    </row>
    <row r="81" spans="1:8" x14ac:dyDescent="0.25">
      <c r="A81" s="19" t="s">
        <v>13</v>
      </c>
      <c r="B81" s="16">
        <v>2</v>
      </c>
      <c r="C81" s="20" t="s">
        <v>29</v>
      </c>
      <c r="D81" s="21">
        <v>0.04</v>
      </c>
      <c r="E81" s="17" t="s">
        <v>15</v>
      </c>
      <c r="F81" s="18"/>
      <c r="G81" s="13"/>
      <c r="H81" s="14">
        <f>+B81*D81*F81</f>
        <v>0</v>
      </c>
    </row>
    <row r="82" spans="1:8" x14ac:dyDescent="0.25">
      <c r="A82" s="19" t="s">
        <v>32</v>
      </c>
      <c r="B82" s="16">
        <v>3</v>
      </c>
      <c r="C82" s="20" t="s">
        <v>14</v>
      </c>
      <c r="D82" s="16">
        <v>32</v>
      </c>
      <c r="E82" s="17" t="s">
        <v>33</v>
      </c>
      <c r="F82" s="18"/>
      <c r="G82" s="13"/>
      <c r="H82" s="14">
        <f t="shared" ref="H82" si="16">+B82*D82*F82</f>
        <v>0</v>
      </c>
    </row>
    <row r="83" spans="1:8" ht="13" thickBot="1" x14ac:dyDescent="0.3">
      <c r="A83" s="19"/>
      <c r="B83" s="16"/>
      <c r="C83" s="20"/>
      <c r="D83" s="16"/>
      <c r="E83" s="17"/>
      <c r="F83" s="18"/>
      <c r="G83" s="13"/>
      <c r="H83" s="22">
        <f>SUM(H76:H82)</f>
        <v>0</v>
      </c>
    </row>
    <row r="84" spans="1:8" ht="13" thickTop="1" x14ac:dyDescent="0.25">
      <c r="A84" s="15" t="s">
        <v>40</v>
      </c>
      <c r="B84" s="16"/>
      <c r="C84" s="20"/>
      <c r="D84" s="21"/>
      <c r="E84" s="17"/>
      <c r="F84" s="18"/>
      <c r="G84" s="13"/>
      <c r="H84" s="14"/>
    </row>
    <row r="85" spans="1:8" x14ac:dyDescent="0.25">
      <c r="A85" s="19" t="s">
        <v>24</v>
      </c>
      <c r="B85" s="16">
        <v>1</v>
      </c>
      <c r="C85" s="20" t="s">
        <v>25</v>
      </c>
      <c r="D85" s="16">
        <v>32</v>
      </c>
      <c r="E85" s="17" t="s">
        <v>22</v>
      </c>
      <c r="F85" s="18"/>
      <c r="G85" s="13" t="s">
        <v>12</v>
      </c>
      <c r="H85" s="14">
        <f>+B85*D85*F85</f>
        <v>0</v>
      </c>
    </row>
    <row r="86" spans="1:8" x14ac:dyDescent="0.25">
      <c r="A86" s="19" t="s">
        <v>26</v>
      </c>
      <c r="B86" s="16">
        <v>1</v>
      </c>
      <c r="C86" s="20" t="s">
        <v>25</v>
      </c>
      <c r="D86" s="16">
        <v>20</v>
      </c>
      <c r="E86" s="17" t="s">
        <v>27</v>
      </c>
      <c r="F86" s="18"/>
      <c r="G86" s="13" t="s">
        <v>12</v>
      </c>
      <c r="H86" s="14">
        <f>+B86*D86*F86</f>
        <v>0</v>
      </c>
    </row>
    <row r="87" spans="1:8" x14ac:dyDescent="0.25">
      <c r="A87" s="19" t="s">
        <v>13</v>
      </c>
      <c r="B87" s="16">
        <v>1</v>
      </c>
      <c r="C87" s="20" t="s">
        <v>25</v>
      </c>
      <c r="D87" s="21">
        <v>0.04</v>
      </c>
      <c r="E87" s="17" t="s">
        <v>15</v>
      </c>
      <c r="F87" s="18"/>
      <c r="G87" s="13"/>
      <c r="H87" s="14">
        <f>+B87*D87*F87</f>
        <v>0</v>
      </c>
    </row>
    <row r="88" spans="1:8" x14ac:dyDescent="0.25">
      <c r="A88" s="19" t="s">
        <v>28</v>
      </c>
      <c r="B88" s="16">
        <v>2</v>
      </c>
      <c r="C88" s="23" t="s">
        <v>29</v>
      </c>
      <c r="D88" s="16">
        <v>32</v>
      </c>
      <c r="E88" s="17" t="s">
        <v>22</v>
      </c>
      <c r="F88" s="18"/>
      <c r="G88" s="13" t="s">
        <v>12</v>
      </c>
      <c r="H88" s="14">
        <f t="shared" ref="H88:H89" si="17">+B88*D88*F88</f>
        <v>0</v>
      </c>
    </row>
    <row r="89" spans="1:8" x14ac:dyDescent="0.25">
      <c r="A89" s="19" t="s">
        <v>30</v>
      </c>
      <c r="B89" s="16">
        <v>2</v>
      </c>
      <c r="C89" s="23" t="s">
        <v>29</v>
      </c>
      <c r="D89" s="16">
        <v>20</v>
      </c>
      <c r="E89" s="17" t="s">
        <v>27</v>
      </c>
      <c r="F89" s="18"/>
      <c r="G89" s="13" t="s">
        <v>31</v>
      </c>
      <c r="H89" s="14">
        <f t="shared" si="17"/>
        <v>0</v>
      </c>
    </row>
    <row r="90" spans="1:8" x14ac:dyDescent="0.25">
      <c r="A90" s="19" t="s">
        <v>13</v>
      </c>
      <c r="B90" s="16">
        <v>2</v>
      </c>
      <c r="C90" s="20" t="s">
        <v>29</v>
      </c>
      <c r="D90" s="21">
        <v>0.04</v>
      </c>
      <c r="E90" s="17" t="s">
        <v>15</v>
      </c>
      <c r="F90" s="18"/>
      <c r="G90" s="13"/>
      <c r="H90" s="14">
        <f>+B90*D90*F90</f>
        <v>0</v>
      </c>
    </row>
    <row r="91" spans="1:8" x14ac:dyDescent="0.25">
      <c r="A91" s="19" t="s">
        <v>32</v>
      </c>
      <c r="B91" s="16">
        <v>3</v>
      </c>
      <c r="C91" s="20" t="s">
        <v>14</v>
      </c>
      <c r="D91" s="16">
        <v>32</v>
      </c>
      <c r="E91" s="17" t="s">
        <v>33</v>
      </c>
      <c r="F91" s="18"/>
      <c r="G91" s="13"/>
      <c r="H91" s="14">
        <f t="shared" ref="H91" si="18">+B91*D91*F91</f>
        <v>0</v>
      </c>
    </row>
    <row r="92" spans="1:8" ht="13" thickBot="1" x14ac:dyDescent="0.3">
      <c r="A92" s="19"/>
      <c r="B92" s="16"/>
      <c r="C92" s="20"/>
      <c r="D92" s="16"/>
      <c r="E92" s="17"/>
      <c r="F92" s="18"/>
      <c r="G92" s="13"/>
      <c r="H92" s="22">
        <f>SUM(H85:H91)</f>
        <v>0</v>
      </c>
    </row>
    <row r="93" spans="1:8" ht="13" thickTop="1" x14ac:dyDescent="0.25">
      <c r="A93" s="15" t="s">
        <v>41</v>
      </c>
      <c r="B93" s="16"/>
      <c r="C93" s="20"/>
      <c r="D93" s="21"/>
      <c r="E93" s="17"/>
      <c r="F93" s="18"/>
      <c r="G93" s="13"/>
      <c r="H93" s="14"/>
    </row>
    <row r="94" spans="1:8" x14ac:dyDescent="0.25">
      <c r="A94" s="19" t="s">
        <v>24</v>
      </c>
      <c r="B94" s="16">
        <v>1</v>
      </c>
      <c r="C94" s="20" t="s">
        <v>25</v>
      </c>
      <c r="D94" s="16">
        <v>32</v>
      </c>
      <c r="E94" s="17" t="s">
        <v>22</v>
      </c>
      <c r="F94" s="18"/>
      <c r="G94" s="13" t="s">
        <v>12</v>
      </c>
      <c r="H94" s="14">
        <f>+B94*D94*F94</f>
        <v>0</v>
      </c>
    </row>
    <row r="95" spans="1:8" x14ac:dyDescent="0.25">
      <c r="A95" s="19" t="s">
        <v>26</v>
      </c>
      <c r="B95" s="16">
        <v>1</v>
      </c>
      <c r="C95" s="20" t="s">
        <v>25</v>
      </c>
      <c r="D95" s="16">
        <v>20</v>
      </c>
      <c r="E95" s="17" t="s">
        <v>27</v>
      </c>
      <c r="F95" s="18"/>
      <c r="G95" s="13" t="s">
        <v>12</v>
      </c>
      <c r="H95" s="14">
        <f>+B95*D95*F95</f>
        <v>0</v>
      </c>
    </row>
    <row r="96" spans="1:8" x14ac:dyDescent="0.25">
      <c r="A96" s="19" t="s">
        <v>13</v>
      </c>
      <c r="B96" s="16">
        <v>1</v>
      </c>
      <c r="C96" s="20" t="s">
        <v>25</v>
      </c>
      <c r="D96" s="21">
        <v>0.04</v>
      </c>
      <c r="E96" s="17" t="s">
        <v>15</v>
      </c>
      <c r="F96" s="18"/>
      <c r="G96" s="13"/>
      <c r="H96" s="14">
        <f>+B96*D96*F96</f>
        <v>0</v>
      </c>
    </row>
    <row r="97" spans="1:8" x14ac:dyDescent="0.25">
      <c r="A97" s="19" t="s">
        <v>28</v>
      </c>
      <c r="B97" s="16">
        <v>2</v>
      </c>
      <c r="C97" s="23" t="s">
        <v>29</v>
      </c>
      <c r="D97" s="16">
        <v>32</v>
      </c>
      <c r="E97" s="17" t="s">
        <v>22</v>
      </c>
      <c r="F97" s="18"/>
      <c r="G97" s="13" t="s">
        <v>12</v>
      </c>
      <c r="H97" s="14">
        <f t="shared" ref="H97:H98" si="19">+B97*D97*F97</f>
        <v>0</v>
      </c>
    </row>
    <row r="98" spans="1:8" x14ac:dyDescent="0.25">
      <c r="A98" s="19" t="s">
        <v>30</v>
      </c>
      <c r="B98" s="16">
        <v>2</v>
      </c>
      <c r="C98" s="23" t="s">
        <v>29</v>
      </c>
      <c r="D98" s="16">
        <v>20</v>
      </c>
      <c r="E98" s="17" t="s">
        <v>27</v>
      </c>
      <c r="F98" s="18"/>
      <c r="G98" s="13" t="s">
        <v>31</v>
      </c>
      <c r="H98" s="14">
        <f t="shared" si="19"/>
        <v>0</v>
      </c>
    </row>
    <row r="99" spans="1:8" x14ac:dyDescent="0.25">
      <c r="A99" s="19" t="s">
        <v>13</v>
      </c>
      <c r="B99" s="16">
        <v>2</v>
      </c>
      <c r="C99" s="20" t="s">
        <v>29</v>
      </c>
      <c r="D99" s="21">
        <v>0.04</v>
      </c>
      <c r="E99" s="17" t="s">
        <v>15</v>
      </c>
      <c r="F99" s="18"/>
      <c r="G99" s="13"/>
      <c r="H99" s="14">
        <f>+B99*D99*F99</f>
        <v>0</v>
      </c>
    </row>
    <row r="100" spans="1:8" x14ac:dyDescent="0.25">
      <c r="A100" s="19" t="s">
        <v>32</v>
      </c>
      <c r="B100" s="16">
        <v>3</v>
      </c>
      <c r="C100" s="20" t="s">
        <v>14</v>
      </c>
      <c r="D100" s="16">
        <v>32</v>
      </c>
      <c r="E100" s="17" t="s">
        <v>33</v>
      </c>
      <c r="F100" s="18"/>
      <c r="G100" s="13"/>
      <c r="H100" s="14">
        <f t="shared" ref="H100" si="20">+B100*D100*F100</f>
        <v>0</v>
      </c>
    </row>
    <row r="101" spans="1:8" ht="13" thickBot="1" x14ac:dyDescent="0.3">
      <c r="A101" s="19"/>
      <c r="B101" s="16"/>
      <c r="C101" s="20"/>
      <c r="D101" s="16"/>
      <c r="E101" s="17"/>
      <c r="F101" s="18"/>
      <c r="G101" s="13"/>
      <c r="H101" s="22">
        <f>SUM(H94:H100)</f>
        <v>0</v>
      </c>
    </row>
    <row r="102" spans="1:8" ht="13" thickTop="1" x14ac:dyDescent="0.25">
      <c r="A102" s="15" t="s">
        <v>42</v>
      </c>
      <c r="B102" s="16"/>
      <c r="C102" s="20"/>
      <c r="D102" s="21"/>
      <c r="E102" s="17"/>
      <c r="F102" s="18"/>
      <c r="G102" s="13"/>
      <c r="H102" s="14"/>
    </row>
    <row r="103" spans="1:8" x14ac:dyDescent="0.25">
      <c r="A103" s="19" t="s">
        <v>24</v>
      </c>
      <c r="B103" s="16">
        <v>1</v>
      </c>
      <c r="C103" s="20" t="s">
        <v>25</v>
      </c>
      <c r="D103" s="16">
        <v>32</v>
      </c>
      <c r="E103" s="17" t="s">
        <v>22</v>
      </c>
      <c r="F103" s="18"/>
      <c r="G103" s="13" t="s">
        <v>12</v>
      </c>
      <c r="H103" s="14">
        <f>+B103*D103*F103</f>
        <v>0</v>
      </c>
    </row>
    <row r="104" spans="1:8" x14ac:dyDescent="0.25">
      <c r="A104" s="19" t="s">
        <v>26</v>
      </c>
      <c r="B104" s="16">
        <v>1</v>
      </c>
      <c r="C104" s="20" t="s">
        <v>25</v>
      </c>
      <c r="D104" s="16">
        <v>20</v>
      </c>
      <c r="E104" s="17" t="s">
        <v>27</v>
      </c>
      <c r="F104" s="18"/>
      <c r="G104" s="13" t="s">
        <v>12</v>
      </c>
      <c r="H104" s="14">
        <f>+B104*D104*F104</f>
        <v>0</v>
      </c>
    </row>
    <row r="105" spans="1:8" x14ac:dyDescent="0.25">
      <c r="A105" s="19" t="s">
        <v>13</v>
      </c>
      <c r="B105" s="16">
        <v>1</v>
      </c>
      <c r="C105" s="20" t="s">
        <v>25</v>
      </c>
      <c r="D105" s="21">
        <v>0.04</v>
      </c>
      <c r="E105" s="17" t="s">
        <v>15</v>
      </c>
      <c r="F105" s="18"/>
      <c r="G105" s="13"/>
      <c r="H105" s="14">
        <f>+B105*D105*F105</f>
        <v>0</v>
      </c>
    </row>
    <row r="106" spans="1:8" x14ac:dyDescent="0.25">
      <c r="A106" s="19" t="s">
        <v>28</v>
      </c>
      <c r="B106" s="16">
        <v>2</v>
      </c>
      <c r="C106" s="23" t="s">
        <v>29</v>
      </c>
      <c r="D106" s="16">
        <v>32</v>
      </c>
      <c r="E106" s="17" t="s">
        <v>22</v>
      </c>
      <c r="F106" s="18"/>
      <c r="G106" s="13" t="s">
        <v>12</v>
      </c>
      <c r="H106" s="14">
        <f t="shared" ref="H106:H107" si="21">+B106*D106*F106</f>
        <v>0</v>
      </c>
    </row>
    <row r="107" spans="1:8" x14ac:dyDescent="0.25">
      <c r="A107" s="19" t="s">
        <v>30</v>
      </c>
      <c r="B107" s="16">
        <v>2</v>
      </c>
      <c r="C107" s="23" t="s">
        <v>29</v>
      </c>
      <c r="D107" s="16">
        <v>20</v>
      </c>
      <c r="E107" s="17" t="s">
        <v>27</v>
      </c>
      <c r="F107" s="18"/>
      <c r="G107" s="13" t="s">
        <v>31</v>
      </c>
      <c r="H107" s="14">
        <f t="shared" si="21"/>
        <v>0</v>
      </c>
    </row>
    <row r="108" spans="1:8" x14ac:dyDescent="0.25">
      <c r="A108" s="19" t="s">
        <v>13</v>
      </c>
      <c r="B108" s="16">
        <v>2</v>
      </c>
      <c r="C108" s="20" t="s">
        <v>29</v>
      </c>
      <c r="D108" s="21">
        <v>0.04</v>
      </c>
      <c r="E108" s="17" t="s">
        <v>15</v>
      </c>
      <c r="F108" s="18"/>
      <c r="G108" s="13"/>
      <c r="H108" s="14">
        <f>+B108*D108*F108</f>
        <v>0</v>
      </c>
    </row>
    <row r="109" spans="1:8" x14ac:dyDescent="0.25">
      <c r="A109" s="19" t="s">
        <v>32</v>
      </c>
      <c r="B109" s="16">
        <v>3</v>
      </c>
      <c r="C109" s="20" t="s">
        <v>14</v>
      </c>
      <c r="D109" s="16">
        <v>32</v>
      </c>
      <c r="E109" s="17" t="s">
        <v>33</v>
      </c>
      <c r="F109" s="18"/>
      <c r="G109" s="13"/>
      <c r="H109" s="14">
        <f t="shared" ref="H109" si="22">+B109*D109*F109</f>
        <v>0</v>
      </c>
    </row>
    <row r="110" spans="1:8" ht="13" thickBot="1" x14ac:dyDescent="0.3">
      <c r="A110" s="19"/>
      <c r="B110" s="16"/>
      <c r="C110" s="20"/>
      <c r="D110" s="16"/>
      <c r="E110" s="17"/>
      <c r="F110" s="18"/>
      <c r="G110" s="13"/>
      <c r="H110" s="22">
        <f>SUM(H103:H109)</f>
        <v>0</v>
      </c>
    </row>
    <row r="111" spans="1:8" ht="13" thickTop="1" x14ac:dyDescent="0.25">
      <c r="A111" s="15" t="s">
        <v>43</v>
      </c>
      <c r="B111" s="10"/>
      <c r="C111" s="11"/>
      <c r="D111" s="10"/>
      <c r="E111" s="11"/>
      <c r="F111" s="18"/>
      <c r="G111" s="13"/>
      <c r="H111" s="14"/>
    </row>
    <row r="112" spans="1:8" x14ac:dyDescent="0.25">
      <c r="A112" s="19" t="s">
        <v>24</v>
      </c>
      <c r="B112" s="16">
        <v>1</v>
      </c>
      <c r="C112" s="20" t="s">
        <v>25</v>
      </c>
      <c r="D112" s="16">
        <v>32</v>
      </c>
      <c r="E112" s="17" t="s">
        <v>22</v>
      </c>
      <c r="F112" s="18"/>
      <c r="G112" s="13" t="s">
        <v>12</v>
      </c>
      <c r="H112" s="14">
        <f>+B112*D112*F112</f>
        <v>0</v>
      </c>
    </row>
    <row r="113" spans="1:8" x14ac:dyDescent="0.25">
      <c r="A113" s="19" t="s">
        <v>26</v>
      </c>
      <c r="B113" s="16">
        <v>1</v>
      </c>
      <c r="C113" s="20" t="s">
        <v>25</v>
      </c>
      <c r="D113" s="16">
        <v>20</v>
      </c>
      <c r="E113" s="17" t="s">
        <v>27</v>
      </c>
      <c r="F113" s="18"/>
      <c r="G113" s="13" t="s">
        <v>12</v>
      </c>
      <c r="H113" s="14">
        <f>+B113*D113*F113</f>
        <v>0</v>
      </c>
    </row>
    <row r="114" spans="1:8" x14ac:dyDescent="0.25">
      <c r="A114" s="19" t="s">
        <v>13</v>
      </c>
      <c r="B114" s="16">
        <v>1</v>
      </c>
      <c r="C114" s="20" t="s">
        <v>25</v>
      </c>
      <c r="D114" s="21">
        <v>0.04</v>
      </c>
      <c r="E114" s="17" t="s">
        <v>15</v>
      </c>
      <c r="F114" s="18"/>
      <c r="G114" s="13"/>
      <c r="H114" s="14">
        <f>+B114*D114*F114</f>
        <v>0</v>
      </c>
    </row>
    <row r="115" spans="1:8" x14ac:dyDescent="0.25">
      <c r="A115" s="19" t="s">
        <v>28</v>
      </c>
      <c r="B115" s="16">
        <v>3</v>
      </c>
      <c r="C115" s="23" t="s">
        <v>29</v>
      </c>
      <c r="D115" s="16">
        <v>32</v>
      </c>
      <c r="E115" s="17" t="s">
        <v>22</v>
      </c>
      <c r="F115" s="18"/>
      <c r="G115" s="13" t="s">
        <v>12</v>
      </c>
      <c r="H115" s="14">
        <f t="shared" ref="H115:H116" si="23">+B115*D115*F115</f>
        <v>0</v>
      </c>
    </row>
    <row r="116" spans="1:8" x14ac:dyDescent="0.25">
      <c r="A116" s="19" t="s">
        <v>30</v>
      </c>
      <c r="B116" s="16">
        <v>3</v>
      </c>
      <c r="C116" s="23" t="s">
        <v>29</v>
      </c>
      <c r="D116" s="16">
        <v>20</v>
      </c>
      <c r="E116" s="17" t="s">
        <v>27</v>
      </c>
      <c r="F116" s="18"/>
      <c r="G116" s="13" t="s">
        <v>31</v>
      </c>
      <c r="H116" s="14">
        <f t="shared" si="23"/>
        <v>0</v>
      </c>
    </row>
    <row r="117" spans="1:8" x14ac:dyDescent="0.25">
      <c r="A117" s="19" t="s">
        <v>13</v>
      </c>
      <c r="B117" s="16">
        <v>3</v>
      </c>
      <c r="C117" s="20" t="s">
        <v>29</v>
      </c>
      <c r="D117" s="21">
        <v>0.04</v>
      </c>
      <c r="E117" s="17" t="s">
        <v>15</v>
      </c>
      <c r="F117" s="18"/>
      <c r="G117" s="13"/>
      <c r="H117" s="14">
        <f>+B117*D117*F117</f>
        <v>0</v>
      </c>
    </row>
    <row r="118" spans="1:8" x14ac:dyDescent="0.25">
      <c r="A118" s="19" t="s">
        <v>32</v>
      </c>
      <c r="B118" s="16">
        <v>4</v>
      </c>
      <c r="C118" s="20" t="s">
        <v>14</v>
      </c>
      <c r="D118" s="16">
        <v>32</v>
      </c>
      <c r="E118" s="17" t="s">
        <v>33</v>
      </c>
      <c r="F118" s="18"/>
      <c r="G118" s="13"/>
      <c r="H118" s="14">
        <f t="shared" ref="H118" si="24">+B118*D118*F118</f>
        <v>0</v>
      </c>
    </row>
    <row r="119" spans="1:8" ht="13" thickBot="1" x14ac:dyDescent="0.3">
      <c r="A119" s="19"/>
      <c r="B119" s="16"/>
      <c r="C119" s="20"/>
      <c r="D119" s="16"/>
      <c r="E119" s="17"/>
      <c r="F119" s="18"/>
      <c r="G119" s="13"/>
      <c r="H119" s="22">
        <f>SUM(H112:H118)</f>
        <v>0</v>
      </c>
    </row>
    <row r="120" spans="1:8" ht="13" thickTop="1" x14ac:dyDescent="0.25">
      <c r="A120" s="15" t="s">
        <v>44</v>
      </c>
      <c r="B120" s="10"/>
      <c r="C120" s="11"/>
      <c r="D120" s="10"/>
      <c r="E120" s="11"/>
      <c r="F120" s="18"/>
      <c r="G120" s="13"/>
      <c r="H120" s="14"/>
    </row>
    <row r="121" spans="1:8" x14ac:dyDescent="0.25">
      <c r="A121" s="19" t="s">
        <v>24</v>
      </c>
      <c r="B121" s="16">
        <v>1</v>
      </c>
      <c r="C121" s="20" t="s">
        <v>25</v>
      </c>
      <c r="D121" s="16">
        <v>32</v>
      </c>
      <c r="E121" s="17" t="s">
        <v>22</v>
      </c>
      <c r="F121" s="18"/>
      <c r="G121" s="13" t="s">
        <v>12</v>
      </c>
      <c r="H121" s="14">
        <f>+B121*D121*F121</f>
        <v>0</v>
      </c>
    </row>
    <row r="122" spans="1:8" x14ac:dyDescent="0.25">
      <c r="A122" s="19" t="s">
        <v>26</v>
      </c>
      <c r="B122" s="16">
        <v>1</v>
      </c>
      <c r="C122" s="20" t="s">
        <v>25</v>
      </c>
      <c r="D122" s="16">
        <v>20</v>
      </c>
      <c r="E122" s="17" t="s">
        <v>27</v>
      </c>
      <c r="F122" s="18"/>
      <c r="G122" s="13" t="s">
        <v>12</v>
      </c>
      <c r="H122" s="14">
        <f>+B122*D122*F122</f>
        <v>0</v>
      </c>
    </row>
    <row r="123" spans="1:8" x14ac:dyDescent="0.25">
      <c r="A123" s="19" t="s">
        <v>13</v>
      </c>
      <c r="B123" s="16">
        <v>1</v>
      </c>
      <c r="C123" s="20" t="s">
        <v>25</v>
      </c>
      <c r="D123" s="21">
        <v>0.04</v>
      </c>
      <c r="E123" s="17" t="s">
        <v>15</v>
      </c>
      <c r="F123" s="18"/>
      <c r="G123" s="13"/>
      <c r="H123" s="14">
        <f>+B123*D123*F123</f>
        <v>0</v>
      </c>
    </row>
    <row r="124" spans="1:8" x14ac:dyDescent="0.25">
      <c r="A124" s="19" t="s">
        <v>28</v>
      </c>
      <c r="B124" s="16">
        <v>2</v>
      </c>
      <c r="C124" s="23" t="s">
        <v>29</v>
      </c>
      <c r="D124" s="16">
        <v>32</v>
      </c>
      <c r="E124" s="17" t="s">
        <v>22</v>
      </c>
      <c r="F124" s="18"/>
      <c r="G124" s="13" t="s">
        <v>12</v>
      </c>
      <c r="H124" s="14">
        <f t="shared" ref="H124:H125" si="25">+B124*D124*F124</f>
        <v>0</v>
      </c>
    </row>
    <row r="125" spans="1:8" x14ac:dyDescent="0.25">
      <c r="A125" s="19" t="s">
        <v>30</v>
      </c>
      <c r="B125" s="16">
        <v>2</v>
      </c>
      <c r="C125" s="23" t="s">
        <v>29</v>
      </c>
      <c r="D125" s="16">
        <v>20</v>
      </c>
      <c r="E125" s="17" t="s">
        <v>27</v>
      </c>
      <c r="F125" s="18"/>
      <c r="G125" s="13" t="s">
        <v>31</v>
      </c>
      <c r="H125" s="14">
        <f t="shared" si="25"/>
        <v>0</v>
      </c>
    </row>
    <row r="126" spans="1:8" x14ac:dyDescent="0.25">
      <c r="A126" s="19" t="s">
        <v>13</v>
      </c>
      <c r="B126" s="16">
        <v>2</v>
      </c>
      <c r="C126" s="20" t="s">
        <v>29</v>
      </c>
      <c r="D126" s="21">
        <v>0.04</v>
      </c>
      <c r="E126" s="17" t="s">
        <v>15</v>
      </c>
      <c r="F126" s="18"/>
      <c r="G126" s="13"/>
      <c r="H126" s="14">
        <f>+B126*D126*F126</f>
        <v>0</v>
      </c>
    </row>
    <row r="127" spans="1:8" x14ac:dyDescent="0.25">
      <c r="A127" s="19" t="s">
        <v>32</v>
      </c>
      <c r="B127" s="16">
        <v>3</v>
      </c>
      <c r="C127" s="20" t="s">
        <v>14</v>
      </c>
      <c r="D127" s="16">
        <v>32</v>
      </c>
      <c r="E127" s="17" t="s">
        <v>33</v>
      </c>
      <c r="F127" s="18"/>
      <c r="G127" s="13"/>
      <c r="H127" s="14">
        <f t="shared" ref="H127" si="26">+B127*D127*F127</f>
        <v>0</v>
      </c>
    </row>
    <row r="128" spans="1:8" ht="13" thickBot="1" x14ac:dyDescent="0.3">
      <c r="A128" s="19"/>
      <c r="B128" s="16"/>
      <c r="C128" s="20"/>
      <c r="D128" s="16"/>
      <c r="E128" s="17"/>
      <c r="F128" s="18"/>
      <c r="G128" s="13"/>
      <c r="H128" s="22">
        <f>SUM(H121:H127)</f>
        <v>0</v>
      </c>
    </row>
    <row r="129" spans="1:8" ht="13" thickTop="1" x14ac:dyDescent="0.25">
      <c r="A129" s="15" t="s">
        <v>45</v>
      </c>
      <c r="B129" s="10"/>
      <c r="C129" s="11"/>
      <c r="D129" s="10"/>
      <c r="E129" s="11"/>
      <c r="F129" s="18"/>
      <c r="G129" s="13"/>
      <c r="H129" s="14"/>
    </row>
    <row r="130" spans="1:8" x14ac:dyDescent="0.25">
      <c r="A130" s="19" t="s">
        <v>24</v>
      </c>
      <c r="B130" s="16">
        <v>1</v>
      </c>
      <c r="C130" s="20" t="s">
        <v>25</v>
      </c>
      <c r="D130" s="16">
        <v>32</v>
      </c>
      <c r="E130" s="17" t="s">
        <v>22</v>
      </c>
      <c r="F130" s="18"/>
      <c r="G130" s="13" t="s">
        <v>12</v>
      </c>
      <c r="H130" s="14">
        <f>+B130*D130*F130</f>
        <v>0</v>
      </c>
    </row>
    <row r="131" spans="1:8" x14ac:dyDescent="0.25">
      <c r="A131" s="19" t="s">
        <v>26</v>
      </c>
      <c r="B131" s="16">
        <v>1</v>
      </c>
      <c r="C131" s="20" t="s">
        <v>25</v>
      </c>
      <c r="D131" s="16">
        <v>20</v>
      </c>
      <c r="E131" s="17" t="s">
        <v>27</v>
      </c>
      <c r="F131" s="18"/>
      <c r="G131" s="13" t="s">
        <v>12</v>
      </c>
      <c r="H131" s="14">
        <f>+B131*D131*F131</f>
        <v>0</v>
      </c>
    </row>
    <row r="132" spans="1:8" x14ac:dyDescent="0.25">
      <c r="A132" s="19" t="s">
        <v>13</v>
      </c>
      <c r="B132" s="16">
        <v>1</v>
      </c>
      <c r="C132" s="20" t="s">
        <v>25</v>
      </c>
      <c r="D132" s="21">
        <v>0.04</v>
      </c>
      <c r="E132" s="17" t="s">
        <v>15</v>
      </c>
      <c r="F132" s="18"/>
      <c r="G132" s="13"/>
      <c r="H132" s="14">
        <f>+B132*D132*F132</f>
        <v>0</v>
      </c>
    </row>
    <row r="133" spans="1:8" x14ac:dyDescent="0.25">
      <c r="A133" s="19" t="s">
        <v>28</v>
      </c>
      <c r="B133" s="16">
        <v>2</v>
      </c>
      <c r="C133" s="23" t="s">
        <v>29</v>
      </c>
      <c r="D133" s="16">
        <v>32</v>
      </c>
      <c r="E133" s="17" t="s">
        <v>22</v>
      </c>
      <c r="F133" s="18"/>
      <c r="G133" s="13" t="s">
        <v>12</v>
      </c>
      <c r="H133" s="14">
        <f t="shared" ref="H133:H134" si="27">+B133*D133*F133</f>
        <v>0</v>
      </c>
    </row>
    <row r="134" spans="1:8" x14ac:dyDescent="0.25">
      <c r="A134" s="19" t="s">
        <v>30</v>
      </c>
      <c r="B134" s="16">
        <v>2</v>
      </c>
      <c r="C134" s="23" t="s">
        <v>29</v>
      </c>
      <c r="D134" s="16">
        <v>20</v>
      </c>
      <c r="E134" s="17" t="s">
        <v>27</v>
      </c>
      <c r="F134" s="18"/>
      <c r="G134" s="13" t="s">
        <v>31</v>
      </c>
      <c r="H134" s="14">
        <f t="shared" si="27"/>
        <v>0</v>
      </c>
    </row>
    <row r="135" spans="1:8" x14ac:dyDescent="0.25">
      <c r="A135" s="19" t="s">
        <v>13</v>
      </c>
      <c r="B135" s="16">
        <v>2</v>
      </c>
      <c r="C135" s="20" t="s">
        <v>29</v>
      </c>
      <c r="D135" s="21">
        <v>0.04</v>
      </c>
      <c r="E135" s="17" t="s">
        <v>15</v>
      </c>
      <c r="F135" s="18"/>
      <c r="G135" s="13"/>
      <c r="H135" s="14">
        <f>+B135*D135*F135</f>
        <v>0</v>
      </c>
    </row>
    <row r="136" spans="1:8" x14ac:dyDescent="0.25">
      <c r="A136" s="19" t="s">
        <v>32</v>
      </c>
      <c r="B136" s="16">
        <v>3</v>
      </c>
      <c r="C136" s="20" t="s">
        <v>14</v>
      </c>
      <c r="D136" s="16">
        <v>32</v>
      </c>
      <c r="E136" s="17" t="s">
        <v>33</v>
      </c>
      <c r="F136" s="18"/>
      <c r="G136" s="13"/>
      <c r="H136" s="14">
        <f t="shared" ref="H136" si="28">+B136*D136*F136</f>
        <v>0</v>
      </c>
    </row>
    <row r="137" spans="1:8" ht="13" thickBot="1" x14ac:dyDescent="0.3">
      <c r="A137" s="19"/>
      <c r="B137" s="16"/>
      <c r="C137" s="20"/>
      <c r="D137" s="16"/>
      <c r="E137" s="17"/>
      <c r="F137" s="18"/>
      <c r="G137" s="13"/>
      <c r="H137" s="22">
        <f>SUM(H130:H136)</f>
        <v>0</v>
      </c>
    </row>
    <row r="138" spans="1:8" ht="13" thickTop="1" x14ac:dyDescent="0.25">
      <c r="A138" s="15" t="s">
        <v>46</v>
      </c>
      <c r="B138" s="10"/>
      <c r="C138" s="11"/>
      <c r="D138" s="10"/>
      <c r="E138" s="11"/>
      <c r="F138" s="18"/>
      <c r="G138" s="13"/>
      <c r="H138" s="14"/>
    </row>
    <row r="139" spans="1:8" x14ac:dyDescent="0.25">
      <c r="A139" s="19" t="s">
        <v>24</v>
      </c>
      <c r="B139" s="16">
        <v>1</v>
      </c>
      <c r="C139" s="20" t="s">
        <v>25</v>
      </c>
      <c r="D139" s="16">
        <v>32</v>
      </c>
      <c r="E139" s="17" t="s">
        <v>22</v>
      </c>
      <c r="F139" s="18"/>
      <c r="G139" s="13" t="s">
        <v>12</v>
      </c>
      <c r="H139" s="14">
        <f>+B139*D139*F139</f>
        <v>0</v>
      </c>
    </row>
    <row r="140" spans="1:8" x14ac:dyDescent="0.25">
      <c r="A140" s="19" t="s">
        <v>26</v>
      </c>
      <c r="B140" s="16">
        <v>1</v>
      </c>
      <c r="C140" s="20" t="s">
        <v>25</v>
      </c>
      <c r="D140" s="16">
        <v>20</v>
      </c>
      <c r="E140" s="17" t="s">
        <v>27</v>
      </c>
      <c r="F140" s="18"/>
      <c r="G140" s="13" t="s">
        <v>12</v>
      </c>
      <c r="H140" s="14">
        <f>+B140*D140*F140</f>
        <v>0</v>
      </c>
    </row>
    <row r="141" spans="1:8" x14ac:dyDescent="0.25">
      <c r="A141" s="19" t="s">
        <v>13</v>
      </c>
      <c r="B141" s="16">
        <v>1</v>
      </c>
      <c r="C141" s="20" t="s">
        <v>25</v>
      </c>
      <c r="D141" s="21">
        <v>0.04</v>
      </c>
      <c r="E141" s="17" t="s">
        <v>15</v>
      </c>
      <c r="F141" s="18"/>
      <c r="G141" s="13"/>
      <c r="H141" s="14">
        <f>+B141*D141*F141</f>
        <v>0</v>
      </c>
    </row>
    <row r="142" spans="1:8" x14ac:dyDescent="0.25">
      <c r="A142" s="19" t="s">
        <v>28</v>
      </c>
      <c r="B142" s="16">
        <v>3</v>
      </c>
      <c r="C142" s="23" t="s">
        <v>29</v>
      </c>
      <c r="D142" s="16">
        <v>32</v>
      </c>
      <c r="E142" s="17" t="s">
        <v>22</v>
      </c>
      <c r="F142" s="18"/>
      <c r="G142" s="13" t="s">
        <v>12</v>
      </c>
      <c r="H142" s="14">
        <f t="shared" ref="H142:H143" si="29">+B142*D142*F142</f>
        <v>0</v>
      </c>
    </row>
    <row r="143" spans="1:8" x14ac:dyDescent="0.25">
      <c r="A143" s="19" t="s">
        <v>30</v>
      </c>
      <c r="B143" s="16">
        <v>3</v>
      </c>
      <c r="C143" s="23" t="s">
        <v>29</v>
      </c>
      <c r="D143" s="16">
        <v>20</v>
      </c>
      <c r="E143" s="17" t="s">
        <v>27</v>
      </c>
      <c r="F143" s="18"/>
      <c r="G143" s="13" t="s">
        <v>31</v>
      </c>
      <c r="H143" s="14">
        <f t="shared" si="29"/>
        <v>0</v>
      </c>
    </row>
    <row r="144" spans="1:8" x14ac:dyDescent="0.25">
      <c r="A144" s="19" t="s">
        <v>13</v>
      </c>
      <c r="B144" s="16">
        <v>3</v>
      </c>
      <c r="C144" s="20" t="s">
        <v>29</v>
      </c>
      <c r="D144" s="21">
        <v>0.04</v>
      </c>
      <c r="E144" s="17" t="s">
        <v>15</v>
      </c>
      <c r="F144" s="18"/>
      <c r="G144" s="13"/>
      <c r="H144" s="14">
        <f>+B144*D144*F144</f>
        <v>0</v>
      </c>
    </row>
    <row r="145" spans="1:11" x14ac:dyDescent="0.25">
      <c r="A145" s="19" t="s">
        <v>32</v>
      </c>
      <c r="B145" s="16">
        <v>4</v>
      </c>
      <c r="C145" s="20" t="s">
        <v>14</v>
      </c>
      <c r="D145" s="16">
        <v>32</v>
      </c>
      <c r="E145" s="17" t="s">
        <v>33</v>
      </c>
      <c r="F145" s="18"/>
      <c r="G145" s="13"/>
      <c r="H145" s="14">
        <f t="shared" ref="H145" si="30">+B145*D145*F145</f>
        <v>0</v>
      </c>
    </row>
    <row r="146" spans="1:11" ht="13" thickBot="1" x14ac:dyDescent="0.3">
      <c r="A146" s="19"/>
      <c r="B146" s="16"/>
      <c r="C146" s="20"/>
      <c r="D146" s="16"/>
      <c r="E146" s="17"/>
      <c r="F146" s="18"/>
      <c r="G146" s="13"/>
      <c r="H146" s="22">
        <f>SUM(H139:H145)</f>
        <v>0</v>
      </c>
    </row>
    <row r="147" spans="1:11" ht="13" thickTop="1" x14ac:dyDescent="0.25">
      <c r="A147" s="24"/>
      <c r="B147" s="25"/>
      <c r="C147" s="26"/>
      <c r="D147" s="25"/>
      <c r="E147" s="27"/>
      <c r="F147" s="28"/>
      <c r="G147" s="26"/>
      <c r="H147" s="29"/>
    </row>
    <row r="148" spans="1:11" ht="13.5" thickBot="1" x14ac:dyDescent="0.35">
      <c r="A148" s="30" t="s">
        <v>47</v>
      </c>
      <c r="B148" s="31"/>
      <c r="C148" s="13"/>
      <c r="D148" s="31"/>
      <c r="E148" s="32"/>
      <c r="F148" s="33"/>
      <c r="G148" s="13"/>
      <c r="H148" s="34">
        <f>+H146+H137+H128+H119+H110+H101+H92+H83+H74+H65+H56+H47+H38+H29+H20+H17+H13+H9</f>
        <v>0</v>
      </c>
    </row>
    <row r="149" spans="1:11" ht="13.5" thickTop="1" thickBot="1" x14ac:dyDescent="0.3">
      <c r="A149" s="35"/>
      <c r="B149" s="36"/>
      <c r="C149" s="37"/>
      <c r="D149" s="36"/>
      <c r="E149" s="38"/>
      <c r="F149" s="39"/>
      <c r="G149" s="37"/>
      <c r="H149" s="40"/>
    </row>
    <row r="150" spans="1:11" ht="13" x14ac:dyDescent="0.3">
      <c r="A150" s="41" t="s">
        <v>268</v>
      </c>
      <c r="B150" s="42"/>
      <c r="C150" s="43"/>
      <c r="D150" s="42"/>
      <c r="E150" s="43"/>
      <c r="F150" s="44"/>
      <c r="G150" s="45"/>
      <c r="H150" s="46"/>
    </row>
    <row r="151" spans="1:11" x14ac:dyDescent="0.25">
      <c r="A151" s="47"/>
      <c r="B151" s="42"/>
      <c r="C151" s="43"/>
      <c r="D151" s="42"/>
      <c r="E151" s="43"/>
      <c r="F151" s="44"/>
      <c r="G151" s="45"/>
      <c r="H151" s="46"/>
    </row>
    <row r="152" spans="1:11" x14ac:dyDescent="0.25">
      <c r="A152" s="48" t="s">
        <v>48</v>
      </c>
      <c r="B152" s="42"/>
      <c r="C152" s="43"/>
      <c r="D152" s="42"/>
      <c r="E152" s="43"/>
      <c r="F152" s="49"/>
      <c r="G152" s="45"/>
      <c r="H152" s="46"/>
    </row>
    <row r="153" spans="1:11" x14ac:dyDescent="0.25">
      <c r="A153" s="50" t="s">
        <v>49</v>
      </c>
      <c r="B153" s="42">
        <v>1</v>
      </c>
      <c r="C153" s="43" t="s">
        <v>50</v>
      </c>
      <c r="D153" s="42">
        <v>2</v>
      </c>
      <c r="E153" s="43" t="s">
        <v>33</v>
      </c>
      <c r="F153" s="51"/>
      <c r="G153" s="45" t="s">
        <v>51</v>
      </c>
      <c r="H153" s="52">
        <f>B153*D153*F153</f>
        <v>0</v>
      </c>
    </row>
    <row r="154" spans="1:11" x14ac:dyDescent="0.25">
      <c r="A154" s="50" t="s">
        <v>52</v>
      </c>
      <c r="B154" s="42">
        <v>10</v>
      </c>
      <c r="C154" s="43" t="s">
        <v>53</v>
      </c>
      <c r="D154" s="42">
        <v>1</v>
      </c>
      <c r="E154" s="43" t="s">
        <v>54</v>
      </c>
      <c r="F154" s="51"/>
      <c r="G154" s="45" t="s">
        <v>55</v>
      </c>
      <c r="H154" s="52">
        <f t="shared" ref="H154:H168" si="31">B154*D154*F154</f>
        <v>0</v>
      </c>
    </row>
    <row r="155" spans="1:11" x14ac:dyDescent="0.25">
      <c r="A155" s="53" t="s">
        <v>56</v>
      </c>
      <c r="B155" s="42">
        <v>10</v>
      </c>
      <c r="C155" s="43" t="s">
        <v>53</v>
      </c>
      <c r="D155" s="42">
        <v>13</v>
      </c>
      <c r="E155" s="43" t="s">
        <v>57</v>
      </c>
      <c r="F155" s="54"/>
      <c r="G155" s="45" t="s">
        <v>58</v>
      </c>
      <c r="H155" s="52">
        <f t="shared" si="31"/>
        <v>0</v>
      </c>
      <c r="J155" s="55"/>
      <c r="K155" s="55"/>
    </row>
    <row r="156" spans="1:11" x14ac:dyDescent="0.25">
      <c r="A156" s="50" t="s">
        <v>59</v>
      </c>
      <c r="B156" s="42">
        <v>6</v>
      </c>
      <c r="C156" s="43" t="s">
        <v>53</v>
      </c>
      <c r="D156" s="42">
        <v>1</v>
      </c>
      <c r="E156" s="43" t="s">
        <v>54</v>
      </c>
      <c r="F156" s="51"/>
      <c r="G156" s="45" t="s">
        <v>55</v>
      </c>
      <c r="H156" s="52">
        <f t="shared" si="31"/>
        <v>0</v>
      </c>
      <c r="J156" s="55"/>
      <c r="K156" s="55"/>
    </row>
    <row r="157" spans="1:11" x14ac:dyDescent="0.25">
      <c r="A157" s="53" t="s">
        <v>60</v>
      </c>
      <c r="B157" s="42">
        <v>6</v>
      </c>
      <c r="C157" s="43" t="s">
        <v>53</v>
      </c>
      <c r="D157" s="42">
        <v>13</v>
      </c>
      <c r="E157" s="43" t="s">
        <v>61</v>
      </c>
      <c r="F157" s="54"/>
      <c r="G157" s="45" t="s">
        <v>58</v>
      </c>
      <c r="H157" s="52">
        <f t="shared" si="31"/>
        <v>0</v>
      </c>
    </row>
    <row r="158" spans="1:11" x14ac:dyDescent="0.25">
      <c r="A158" s="50" t="s">
        <v>62</v>
      </c>
      <c r="B158" s="42">
        <v>6</v>
      </c>
      <c r="C158" s="43" t="s">
        <v>53</v>
      </c>
      <c r="D158" s="42">
        <v>1</v>
      </c>
      <c r="E158" s="43" t="s">
        <v>54</v>
      </c>
      <c r="F158" s="51"/>
      <c r="G158" s="45" t="s">
        <v>55</v>
      </c>
      <c r="H158" s="52">
        <f t="shared" si="31"/>
        <v>0</v>
      </c>
    </row>
    <row r="159" spans="1:11" x14ac:dyDescent="0.25">
      <c r="A159" s="53" t="s">
        <v>63</v>
      </c>
      <c r="B159" s="42">
        <v>6</v>
      </c>
      <c r="C159" s="43" t="s">
        <v>53</v>
      </c>
      <c r="D159" s="42">
        <v>13</v>
      </c>
      <c r="E159" s="43" t="s">
        <v>61</v>
      </c>
      <c r="F159" s="54"/>
      <c r="G159" s="45" t="s">
        <v>58</v>
      </c>
      <c r="H159" s="52">
        <f t="shared" si="31"/>
        <v>0</v>
      </c>
    </row>
    <row r="160" spans="1:11" x14ac:dyDescent="0.25">
      <c r="A160" s="50" t="s">
        <v>64</v>
      </c>
      <c r="B160" s="42">
        <v>6</v>
      </c>
      <c r="C160" s="43" t="s">
        <v>53</v>
      </c>
      <c r="D160" s="42">
        <v>1</v>
      </c>
      <c r="E160" s="43" t="s">
        <v>54</v>
      </c>
      <c r="F160" s="51"/>
      <c r="G160" s="45" t="s">
        <v>55</v>
      </c>
      <c r="H160" s="52">
        <f t="shared" si="31"/>
        <v>0</v>
      </c>
    </row>
    <row r="161" spans="1:8" x14ac:dyDescent="0.25">
      <c r="A161" s="53" t="s">
        <v>65</v>
      </c>
      <c r="B161" s="42">
        <v>6</v>
      </c>
      <c r="C161" s="43" t="s">
        <v>53</v>
      </c>
      <c r="D161" s="42">
        <v>14</v>
      </c>
      <c r="E161" s="43" t="s">
        <v>61</v>
      </c>
      <c r="F161" s="54"/>
      <c r="G161" s="45" t="s">
        <v>58</v>
      </c>
      <c r="H161" s="52">
        <f t="shared" si="31"/>
        <v>0</v>
      </c>
    </row>
    <row r="162" spans="1:8" x14ac:dyDescent="0.25">
      <c r="A162" s="50" t="s">
        <v>66</v>
      </c>
      <c r="B162" s="42">
        <v>4</v>
      </c>
      <c r="C162" s="43" t="s">
        <v>53</v>
      </c>
      <c r="D162" s="42">
        <v>1</v>
      </c>
      <c r="E162" s="43" t="s">
        <v>54</v>
      </c>
      <c r="F162" s="51"/>
      <c r="G162" s="45" t="s">
        <v>55</v>
      </c>
      <c r="H162" s="52">
        <f t="shared" si="31"/>
        <v>0</v>
      </c>
    </row>
    <row r="163" spans="1:8" x14ac:dyDescent="0.25">
      <c r="A163" s="53" t="s">
        <v>67</v>
      </c>
      <c r="B163" s="42">
        <v>4</v>
      </c>
      <c r="C163" s="43" t="s">
        <v>53</v>
      </c>
      <c r="D163" s="42">
        <v>14</v>
      </c>
      <c r="E163" s="43" t="s">
        <v>61</v>
      </c>
      <c r="F163" s="54"/>
      <c r="G163" s="45" t="s">
        <v>58</v>
      </c>
      <c r="H163" s="52">
        <f t="shared" si="31"/>
        <v>0</v>
      </c>
    </row>
    <row r="164" spans="1:8" x14ac:dyDescent="0.25">
      <c r="A164" s="50" t="s">
        <v>68</v>
      </c>
      <c r="B164" s="42">
        <v>55</v>
      </c>
      <c r="C164" s="43" t="s">
        <v>69</v>
      </c>
      <c r="D164" s="42">
        <v>1</v>
      </c>
      <c r="E164" s="43" t="s">
        <v>70</v>
      </c>
      <c r="F164" s="51"/>
      <c r="G164" s="45" t="s">
        <v>58</v>
      </c>
      <c r="H164" s="52">
        <f t="shared" si="31"/>
        <v>0</v>
      </c>
    </row>
    <row r="165" spans="1:8" x14ac:dyDescent="0.25">
      <c r="A165" s="53" t="s">
        <v>71</v>
      </c>
      <c r="B165" s="42">
        <v>62</v>
      </c>
      <c r="C165" s="43" t="s">
        <v>69</v>
      </c>
      <c r="D165" s="42">
        <v>10</v>
      </c>
      <c r="E165" s="43" t="s">
        <v>57</v>
      </c>
      <c r="F165" s="56"/>
      <c r="G165" s="45" t="s">
        <v>58</v>
      </c>
      <c r="H165" s="52">
        <f t="shared" si="31"/>
        <v>0</v>
      </c>
    </row>
    <row r="166" spans="1:8" ht="22.5" customHeight="1" x14ac:dyDescent="0.25">
      <c r="A166" s="53" t="s">
        <v>72</v>
      </c>
      <c r="B166" s="42">
        <v>22</v>
      </c>
      <c r="C166" s="43" t="s">
        <v>69</v>
      </c>
      <c r="D166" s="42">
        <v>10</v>
      </c>
      <c r="E166" s="43" t="s">
        <v>57</v>
      </c>
      <c r="F166" s="56"/>
      <c r="G166" s="45" t="s">
        <v>58</v>
      </c>
      <c r="H166" s="52">
        <f t="shared" si="31"/>
        <v>0</v>
      </c>
    </row>
    <row r="167" spans="1:8" x14ac:dyDescent="0.25">
      <c r="A167" s="57" t="s">
        <v>73</v>
      </c>
      <c r="B167" s="58">
        <v>55</v>
      </c>
      <c r="C167" s="59" t="s">
        <v>74</v>
      </c>
      <c r="D167" s="58">
        <v>150</v>
      </c>
      <c r="E167" s="59" t="s">
        <v>75</v>
      </c>
      <c r="F167" s="60"/>
      <c r="G167" s="61" t="s">
        <v>76</v>
      </c>
      <c r="H167" s="52">
        <f t="shared" si="31"/>
        <v>0</v>
      </c>
    </row>
    <row r="168" spans="1:8" x14ac:dyDescent="0.25">
      <c r="A168" s="62" t="s">
        <v>77</v>
      </c>
      <c r="B168" s="58">
        <v>55</v>
      </c>
      <c r="C168" s="59" t="s">
        <v>74</v>
      </c>
      <c r="D168" s="58">
        <v>50</v>
      </c>
      <c r="E168" s="59" t="s">
        <v>75</v>
      </c>
      <c r="F168" s="60"/>
      <c r="G168" s="61" t="s">
        <v>76</v>
      </c>
      <c r="H168" s="52">
        <f t="shared" si="31"/>
        <v>0</v>
      </c>
    </row>
    <row r="169" spans="1:8" ht="13" thickBot="1" x14ac:dyDescent="0.3">
      <c r="A169" s="63"/>
      <c r="B169" s="64"/>
      <c r="C169" s="65"/>
      <c r="D169" s="64"/>
      <c r="E169" s="66"/>
      <c r="F169" s="67"/>
      <c r="G169" s="65"/>
      <c r="H169" s="68">
        <f>SUM(H153:H168)</f>
        <v>0</v>
      </c>
    </row>
    <row r="170" spans="1:8" ht="13.5" thickTop="1" thickBot="1" x14ac:dyDescent="0.3">
      <c r="A170" s="63"/>
      <c r="B170" s="64"/>
      <c r="C170" s="65"/>
      <c r="D170" s="64"/>
      <c r="E170" s="66"/>
      <c r="F170" s="67"/>
      <c r="G170" s="65"/>
      <c r="H170" s="69"/>
    </row>
    <row r="171" spans="1:8" ht="15.5" x14ac:dyDescent="0.35">
      <c r="A171" s="70" t="s">
        <v>78</v>
      </c>
      <c r="B171" s="71"/>
      <c r="C171" s="72"/>
      <c r="D171" s="73"/>
      <c r="E171" s="72"/>
      <c r="F171" s="74"/>
      <c r="G171" s="72"/>
      <c r="H171" s="75"/>
    </row>
    <row r="172" spans="1:8" ht="21.75" customHeight="1" x14ac:dyDescent="0.3">
      <c r="A172" s="76" t="s">
        <v>79</v>
      </c>
      <c r="B172" s="77"/>
      <c r="C172" s="78"/>
      <c r="D172" s="77"/>
      <c r="E172" s="78"/>
      <c r="F172" s="79"/>
      <c r="G172" s="78"/>
      <c r="H172" s="80"/>
    </row>
    <row r="173" spans="1:8" x14ac:dyDescent="0.25">
      <c r="A173" s="81" t="s">
        <v>80</v>
      </c>
      <c r="B173" s="77"/>
      <c r="C173" s="78"/>
      <c r="D173" s="77"/>
      <c r="E173" s="78"/>
      <c r="F173" s="82"/>
      <c r="G173" s="78"/>
      <c r="H173" s="80"/>
    </row>
    <row r="174" spans="1:8" x14ac:dyDescent="0.25">
      <c r="A174" s="83" t="s">
        <v>81</v>
      </c>
      <c r="B174" s="77">
        <v>1</v>
      </c>
      <c r="C174" s="78" t="s">
        <v>82</v>
      </c>
      <c r="D174" s="77">
        <v>20</v>
      </c>
      <c r="E174" s="78"/>
      <c r="F174" s="84"/>
      <c r="G174" s="78" t="s">
        <v>83</v>
      </c>
      <c r="H174" s="85">
        <f>B174*D174*F174</f>
        <v>0</v>
      </c>
    </row>
    <row r="175" spans="1:8" x14ac:dyDescent="0.25">
      <c r="A175" s="83" t="s">
        <v>84</v>
      </c>
      <c r="B175" s="77">
        <v>80</v>
      </c>
      <c r="C175" s="78"/>
      <c r="D175" s="77">
        <v>1</v>
      </c>
      <c r="E175" s="78"/>
      <c r="F175" s="84"/>
      <c r="G175" s="78" t="s">
        <v>85</v>
      </c>
      <c r="H175" s="85">
        <f>B175*D175*F175</f>
        <v>0</v>
      </c>
    </row>
    <row r="176" spans="1:8" x14ac:dyDescent="0.25">
      <c r="A176" s="83" t="s">
        <v>86</v>
      </c>
      <c r="B176" s="77">
        <v>160</v>
      </c>
      <c r="C176" s="78" t="s">
        <v>87</v>
      </c>
      <c r="D176" s="77">
        <v>1</v>
      </c>
      <c r="E176" s="78"/>
      <c r="F176" s="84"/>
      <c r="G176" s="78" t="s">
        <v>87</v>
      </c>
      <c r="H176" s="85">
        <f>B176*D176*F176</f>
        <v>0</v>
      </c>
    </row>
    <row r="177" spans="1:8" x14ac:dyDescent="0.25">
      <c r="A177" s="83" t="s">
        <v>88</v>
      </c>
      <c r="B177" s="77">
        <v>50</v>
      </c>
      <c r="C177" s="78" t="s">
        <v>88</v>
      </c>
      <c r="D177" s="77">
        <v>1</v>
      </c>
      <c r="E177" s="78"/>
      <c r="F177" s="84"/>
      <c r="G177" s="78" t="s">
        <v>85</v>
      </c>
      <c r="H177" s="85">
        <f>B177*D177*F177</f>
        <v>0</v>
      </c>
    </row>
    <row r="178" spans="1:8" x14ac:dyDescent="0.25">
      <c r="A178" s="83" t="s">
        <v>89</v>
      </c>
      <c r="B178" s="77">
        <v>80</v>
      </c>
      <c r="C178" s="78" t="s">
        <v>89</v>
      </c>
      <c r="D178" s="77">
        <v>1</v>
      </c>
      <c r="E178" s="78"/>
      <c r="F178" s="84"/>
      <c r="G178" s="78" t="s">
        <v>90</v>
      </c>
      <c r="H178" s="85">
        <f t="shared" ref="H178:H183" si="32">B178*D178*F178</f>
        <v>0</v>
      </c>
    </row>
    <row r="179" spans="1:8" x14ac:dyDescent="0.25">
      <c r="A179" s="83" t="s">
        <v>91</v>
      </c>
      <c r="B179" s="77">
        <v>50</v>
      </c>
      <c r="C179" s="78" t="s">
        <v>91</v>
      </c>
      <c r="D179" s="77">
        <v>1</v>
      </c>
      <c r="E179" s="78"/>
      <c r="F179" s="84"/>
      <c r="G179" s="78" t="s">
        <v>92</v>
      </c>
      <c r="H179" s="85">
        <f t="shared" si="32"/>
        <v>0</v>
      </c>
    </row>
    <row r="180" spans="1:8" x14ac:dyDescent="0.25">
      <c r="A180" s="83" t="s">
        <v>93</v>
      </c>
      <c r="B180" s="77">
        <v>80</v>
      </c>
      <c r="C180" s="78" t="s">
        <v>94</v>
      </c>
      <c r="D180" s="77">
        <v>1</v>
      </c>
      <c r="E180" s="78"/>
      <c r="F180" s="84"/>
      <c r="G180" s="78" t="s">
        <v>95</v>
      </c>
      <c r="H180" s="85">
        <f t="shared" si="32"/>
        <v>0</v>
      </c>
    </row>
    <row r="181" spans="1:8" x14ac:dyDescent="0.25">
      <c r="A181" s="83" t="s">
        <v>96</v>
      </c>
      <c r="B181" s="77">
        <v>100</v>
      </c>
      <c r="C181" s="78" t="s">
        <v>97</v>
      </c>
      <c r="D181" s="77">
        <v>1</v>
      </c>
      <c r="E181" s="78"/>
      <c r="F181" s="84"/>
      <c r="G181" s="78" t="s">
        <v>98</v>
      </c>
      <c r="H181" s="85">
        <f t="shared" si="32"/>
        <v>0</v>
      </c>
    </row>
    <row r="182" spans="1:8" x14ac:dyDescent="0.25">
      <c r="A182" s="83" t="s">
        <v>99</v>
      </c>
      <c r="B182" s="77">
        <v>85</v>
      </c>
      <c r="C182" s="78" t="s">
        <v>100</v>
      </c>
      <c r="D182" s="77">
        <v>1</v>
      </c>
      <c r="E182" s="78"/>
      <c r="F182" s="84"/>
      <c r="G182" s="78" t="s">
        <v>101</v>
      </c>
      <c r="H182" s="85">
        <f t="shared" si="32"/>
        <v>0</v>
      </c>
    </row>
    <row r="183" spans="1:8" x14ac:dyDescent="0.25">
      <c r="A183" s="83" t="s">
        <v>102</v>
      </c>
      <c r="B183" s="77">
        <v>15</v>
      </c>
      <c r="C183" s="78" t="s">
        <v>100</v>
      </c>
      <c r="D183" s="77">
        <v>1</v>
      </c>
      <c r="E183" s="78"/>
      <c r="F183" s="84"/>
      <c r="G183" s="78" t="s">
        <v>101</v>
      </c>
      <c r="H183" s="85">
        <f t="shared" si="32"/>
        <v>0</v>
      </c>
    </row>
    <row r="184" spans="1:8" ht="12.75" customHeight="1" x14ac:dyDescent="0.25">
      <c r="A184" s="83" t="s">
        <v>103</v>
      </c>
      <c r="B184" s="77">
        <v>15</v>
      </c>
      <c r="C184" s="78" t="s">
        <v>104</v>
      </c>
      <c r="D184" s="77">
        <v>1</v>
      </c>
      <c r="E184" s="78"/>
      <c r="F184" s="84"/>
      <c r="G184" s="78" t="s">
        <v>105</v>
      </c>
      <c r="H184" s="85">
        <f>B184*D184*F184</f>
        <v>0</v>
      </c>
    </row>
    <row r="185" spans="1:8" ht="13" thickBot="1" x14ac:dyDescent="0.3">
      <c r="A185" s="83"/>
      <c r="B185" s="77"/>
      <c r="C185" s="78"/>
      <c r="D185" s="77"/>
      <c r="E185" s="78"/>
      <c r="F185" s="82"/>
      <c r="G185" s="78"/>
      <c r="H185" s="86">
        <f>SUM(H174:H184)</f>
        <v>0</v>
      </c>
    </row>
    <row r="186" spans="1:8" ht="13" thickTop="1" x14ac:dyDescent="0.25">
      <c r="A186" s="83"/>
      <c r="B186" s="87"/>
      <c r="C186" s="78"/>
      <c r="D186" s="77"/>
      <c r="E186" s="78"/>
      <c r="F186" s="82"/>
      <c r="G186" s="78"/>
      <c r="H186" s="85"/>
    </row>
    <row r="187" spans="1:8" x14ac:dyDescent="0.25">
      <c r="A187" s="81" t="s">
        <v>106</v>
      </c>
      <c r="B187" s="77"/>
      <c r="C187" s="78"/>
      <c r="D187" s="77"/>
      <c r="E187" s="78"/>
      <c r="F187" s="82"/>
      <c r="G187" s="78"/>
      <c r="H187" s="88"/>
    </row>
    <row r="188" spans="1:8" x14ac:dyDescent="0.25">
      <c r="A188" s="89" t="s">
        <v>107</v>
      </c>
      <c r="B188" s="77">
        <v>14</v>
      </c>
      <c r="C188" s="78" t="s">
        <v>108</v>
      </c>
      <c r="D188" s="77">
        <v>1</v>
      </c>
      <c r="E188" s="90" t="s">
        <v>108</v>
      </c>
      <c r="F188" s="91"/>
      <c r="G188" s="78" t="s">
        <v>109</v>
      </c>
      <c r="H188" s="85">
        <f>B188*D188*F188</f>
        <v>0</v>
      </c>
    </row>
    <row r="189" spans="1:8" x14ac:dyDescent="0.25">
      <c r="A189" s="89" t="s">
        <v>110</v>
      </c>
      <c r="B189" s="77">
        <v>14</v>
      </c>
      <c r="C189" s="78" t="s">
        <v>108</v>
      </c>
      <c r="D189" s="77">
        <v>1</v>
      </c>
      <c r="E189" s="90" t="s">
        <v>108</v>
      </c>
      <c r="F189" s="91"/>
      <c r="G189" s="78" t="s">
        <v>111</v>
      </c>
      <c r="H189" s="85">
        <f>B189*D189*F189</f>
        <v>0</v>
      </c>
    </row>
    <row r="190" spans="1:8" x14ac:dyDescent="0.25">
      <c r="A190" s="92" t="s">
        <v>112</v>
      </c>
      <c r="B190" s="93">
        <v>1</v>
      </c>
      <c r="C190" s="94" t="s">
        <v>108</v>
      </c>
      <c r="D190" s="93">
        <v>1</v>
      </c>
      <c r="E190" s="90" t="s">
        <v>108</v>
      </c>
      <c r="F190" s="95"/>
      <c r="G190" s="94" t="s">
        <v>113</v>
      </c>
      <c r="H190" s="85">
        <f>B190*D190*F190</f>
        <v>0</v>
      </c>
    </row>
    <row r="191" spans="1:8" ht="13" thickBot="1" x14ac:dyDescent="0.3">
      <c r="A191" s="96"/>
      <c r="B191" s="93"/>
      <c r="C191" s="94"/>
      <c r="D191" s="93"/>
      <c r="E191" s="90"/>
      <c r="F191" s="97"/>
      <c r="G191" s="98"/>
      <c r="H191" s="86">
        <f>SUM(H187:H190)</f>
        <v>0</v>
      </c>
    </row>
    <row r="192" spans="1:8" ht="13" thickTop="1" x14ac:dyDescent="0.25">
      <c r="A192" s="99" t="s">
        <v>114</v>
      </c>
      <c r="B192" s="93"/>
      <c r="C192" s="94"/>
      <c r="D192" s="93"/>
      <c r="E192" s="90"/>
      <c r="F192" s="97"/>
      <c r="G192" s="94"/>
      <c r="H192" s="100"/>
    </row>
    <row r="193" spans="1:8" x14ac:dyDescent="0.25">
      <c r="A193" s="101" t="s">
        <v>115</v>
      </c>
      <c r="B193" s="93">
        <v>1</v>
      </c>
      <c r="C193" s="94" t="s">
        <v>116</v>
      </c>
      <c r="D193" s="93">
        <v>1</v>
      </c>
      <c r="E193" s="90" t="s">
        <v>117</v>
      </c>
      <c r="F193" s="102"/>
      <c r="G193" s="94" t="s">
        <v>118</v>
      </c>
      <c r="H193" s="85">
        <f>B193*D193*F193</f>
        <v>0</v>
      </c>
    </row>
    <row r="194" spans="1:8" x14ac:dyDescent="0.25">
      <c r="A194" s="101" t="s">
        <v>119</v>
      </c>
      <c r="B194" s="93">
        <v>50</v>
      </c>
      <c r="C194" s="94" t="s">
        <v>120</v>
      </c>
      <c r="D194" s="93">
        <v>1</v>
      </c>
      <c r="E194" s="90" t="s">
        <v>108</v>
      </c>
      <c r="F194" s="102"/>
      <c r="G194" s="94"/>
      <c r="H194" s="85" t="s">
        <v>121</v>
      </c>
    </row>
    <row r="195" spans="1:8" x14ac:dyDescent="0.25">
      <c r="A195" s="101" t="s">
        <v>122</v>
      </c>
      <c r="B195" s="103">
        <v>1</v>
      </c>
      <c r="C195" s="94" t="s">
        <v>123</v>
      </c>
      <c r="D195" s="93">
        <v>1</v>
      </c>
      <c r="E195" s="90" t="s">
        <v>124</v>
      </c>
      <c r="F195" s="102"/>
      <c r="G195" s="94" t="s">
        <v>125</v>
      </c>
      <c r="H195" s="85">
        <f>B195*D195*F195</f>
        <v>0</v>
      </c>
    </row>
    <row r="196" spans="1:8" x14ac:dyDescent="0.25">
      <c r="A196" s="101" t="s">
        <v>126</v>
      </c>
      <c r="B196" s="103">
        <v>1</v>
      </c>
      <c r="C196" s="94" t="s">
        <v>127</v>
      </c>
      <c r="D196" s="93">
        <v>1</v>
      </c>
      <c r="E196" s="90" t="s">
        <v>127</v>
      </c>
      <c r="F196" s="102"/>
      <c r="G196" s="94" t="s">
        <v>128</v>
      </c>
      <c r="H196" s="85">
        <f>B196*D196*F196</f>
        <v>0</v>
      </c>
    </row>
    <row r="197" spans="1:8" ht="13" thickBot="1" x14ac:dyDescent="0.3">
      <c r="A197" s="96"/>
      <c r="B197" s="93"/>
      <c r="C197" s="94"/>
      <c r="D197" s="93"/>
      <c r="E197" s="90"/>
      <c r="F197" s="104"/>
      <c r="G197" s="94"/>
      <c r="H197" s="86">
        <f>SUM(H193:H196)</f>
        <v>0</v>
      </c>
    </row>
    <row r="198" spans="1:8" ht="13.5" thickTop="1" thickBot="1" x14ac:dyDescent="0.3">
      <c r="A198" s="96"/>
      <c r="B198" s="93"/>
      <c r="C198" s="94"/>
      <c r="D198" s="93"/>
      <c r="E198" s="90"/>
      <c r="F198" s="104"/>
      <c r="G198" s="94"/>
      <c r="H198" s="86"/>
    </row>
    <row r="199" spans="1:8" ht="14" thickTop="1" thickBot="1" x14ac:dyDescent="0.35">
      <c r="A199" s="105" t="s">
        <v>129</v>
      </c>
      <c r="B199" s="77"/>
      <c r="C199" s="78"/>
      <c r="D199" s="77"/>
      <c r="E199" s="78"/>
      <c r="F199" s="77"/>
      <c r="G199" s="78"/>
      <c r="H199" s="106">
        <f>+H197+H191+H185</f>
        <v>0</v>
      </c>
    </row>
    <row r="200" spans="1:8" ht="13.5" thickTop="1" thickBot="1" x14ac:dyDescent="0.3">
      <c r="A200" s="107"/>
      <c r="B200" s="108"/>
      <c r="C200" s="109"/>
      <c r="D200" s="108"/>
      <c r="E200" s="109"/>
      <c r="F200" s="108"/>
      <c r="G200" s="109"/>
      <c r="H200" s="110"/>
    </row>
    <row r="201" spans="1:8" ht="13" x14ac:dyDescent="0.3">
      <c r="A201" s="254" t="s">
        <v>130</v>
      </c>
      <c r="B201" s="255"/>
      <c r="C201" s="256"/>
      <c r="D201" s="111"/>
      <c r="E201" s="112"/>
      <c r="F201" s="113"/>
      <c r="G201" s="112"/>
      <c r="H201" s="114"/>
    </row>
    <row r="202" spans="1:8" ht="18.75" customHeight="1" x14ac:dyDescent="0.25">
      <c r="A202" s="115" t="s">
        <v>131</v>
      </c>
      <c r="B202" s="116"/>
      <c r="C202" s="117"/>
      <c r="D202" s="116"/>
      <c r="E202" s="117"/>
      <c r="F202" s="118"/>
      <c r="G202" s="117"/>
      <c r="H202" s="119"/>
    </row>
    <row r="203" spans="1:8" ht="18.75" customHeight="1" x14ac:dyDescent="0.25">
      <c r="A203" s="120" t="str">
        <f>+A21</f>
        <v>Shefa - Urban No 1 (Pt Vila)</v>
      </c>
      <c r="B203" s="116"/>
      <c r="C203" s="117"/>
      <c r="D203" s="116"/>
      <c r="E203" s="117"/>
      <c r="F203" s="118"/>
      <c r="G203" s="117"/>
      <c r="H203" s="119"/>
    </row>
    <row r="204" spans="1:8" ht="14.25" customHeight="1" x14ac:dyDescent="0.25">
      <c r="A204" s="120"/>
      <c r="B204" s="116"/>
      <c r="C204" s="117"/>
      <c r="D204" s="116"/>
      <c r="E204" s="117"/>
      <c r="F204" s="118"/>
      <c r="G204" s="117"/>
      <c r="H204" s="119"/>
    </row>
    <row r="205" spans="1:8" ht="15" customHeight="1" x14ac:dyDescent="0.25">
      <c r="A205" s="120" t="str">
        <f>+A30</f>
        <v>Shefa - Urban No 2 (Pt Vila)</v>
      </c>
      <c r="B205" s="116"/>
      <c r="C205" s="117"/>
      <c r="D205" s="116"/>
      <c r="E205" s="117"/>
      <c r="F205" s="118"/>
      <c r="G205" s="117"/>
      <c r="H205" s="119"/>
    </row>
    <row r="206" spans="1:8" ht="12" customHeight="1" x14ac:dyDescent="0.25">
      <c r="A206" s="121"/>
      <c r="B206" s="116"/>
      <c r="C206" s="117"/>
      <c r="D206" s="116"/>
      <c r="E206" s="117"/>
      <c r="F206" s="118"/>
      <c r="G206" s="117"/>
      <c r="H206" s="119"/>
    </row>
    <row r="207" spans="1:8" x14ac:dyDescent="0.25">
      <c r="A207" s="120" t="str">
        <f>+A39</f>
        <v>Shefa - Rural  No 3</v>
      </c>
      <c r="B207" s="111"/>
      <c r="C207" s="112"/>
      <c r="D207" s="111"/>
      <c r="E207" s="112"/>
      <c r="F207" s="122"/>
      <c r="G207" s="112"/>
      <c r="H207" s="123"/>
    </row>
    <row r="208" spans="1:8" x14ac:dyDescent="0.25">
      <c r="A208" s="124" t="s">
        <v>132</v>
      </c>
      <c r="B208" s="116">
        <v>1</v>
      </c>
      <c r="C208" s="117" t="s">
        <v>14</v>
      </c>
      <c r="D208" s="116">
        <v>2</v>
      </c>
      <c r="E208" s="117" t="s">
        <v>133</v>
      </c>
      <c r="F208" s="125"/>
      <c r="G208" s="117" t="s">
        <v>134</v>
      </c>
      <c r="H208" s="119">
        <f t="shared" ref="H208:H211" si="33">B208*D208*F208</f>
        <v>0</v>
      </c>
    </row>
    <row r="209" spans="1:8" x14ac:dyDescent="0.25">
      <c r="A209" s="124" t="s">
        <v>135</v>
      </c>
      <c r="B209" s="116">
        <v>1</v>
      </c>
      <c r="C209" s="117" t="s">
        <v>14</v>
      </c>
      <c r="D209" s="116">
        <v>2</v>
      </c>
      <c r="E209" s="117" t="s">
        <v>133</v>
      </c>
      <c r="F209" s="125"/>
      <c r="G209" s="117" t="s">
        <v>134</v>
      </c>
      <c r="H209" s="119">
        <f t="shared" si="33"/>
        <v>0</v>
      </c>
    </row>
    <row r="210" spans="1:8" x14ac:dyDescent="0.25">
      <c r="A210" s="124" t="s">
        <v>136</v>
      </c>
      <c r="B210" s="116">
        <v>1</v>
      </c>
      <c r="C210" s="117" t="s">
        <v>14</v>
      </c>
      <c r="D210" s="116">
        <v>9</v>
      </c>
      <c r="E210" s="117" t="s">
        <v>137</v>
      </c>
      <c r="F210" s="125"/>
      <c r="G210" s="117" t="s">
        <v>134</v>
      </c>
      <c r="H210" s="119">
        <f t="shared" si="33"/>
        <v>0</v>
      </c>
    </row>
    <row r="211" spans="1:8" x14ac:dyDescent="0.25">
      <c r="A211" s="124" t="s">
        <v>138</v>
      </c>
      <c r="B211" s="116">
        <v>1</v>
      </c>
      <c r="C211" s="117" t="s">
        <v>14</v>
      </c>
      <c r="D211" s="116">
        <v>2</v>
      </c>
      <c r="E211" s="117" t="s">
        <v>137</v>
      </c>
      <c r="F211" s="125"/>
      <c r="G211" s="117" t="s">
        <v>134</v>
      </c>
      <c r="H211" s="119">
        <f t="shared" si="33"/>
        <v>0</v>
      </c>
    </row>
    <row r="212" spans="1:8" ht="13" thickBot="1" x14ac:dyDescent="0.3">
      <c r="A212" s="124"/>
      <c r="B212" s="116"/>
      <c r="C212" s="117"/>
      <c r="D212" s="116"/>
      <c r="E212" s="117"/>
      <c r="F212" s="126"/>
      <c r="G212" s="117"/>
      <c r="H212" s="127">
        <f>SUM(H208:H211)</f>
        <v>0</v>
      </c>
    </row>
    <row r="213" spans="1:8" ht="13" thickTop="1" x14ac:dyDescent="0.25">
      <c r="A213" s="120" t="str">
        <f>+A48</f>
        <v>Shefa - Rural  No 4</v>
      </c>
      <c r="B213" s="111"/>
      <c r="C213" s="112"/>
      <c r="D213" s="111"/>
      <c r="E213" s="112"/>
      <c r="F213" s="122"/>
      <c r="G213" s="112"/>
      <c r="H213" s="123"/>
    </row>
    <row r="214" spans="1:8" x14ac:dyDescent="0.25">
      <c r="A214" s="124" t="s">
        <v>139</v>
      </c>
      <c r="B214" s="116">
        <v>3</v>
      </c>
      <c r="C214" s="117" t="s">
        <v>140</v>
      </c>
      <c r="D214" s="116">
        <v>1</v>
      </c>
      <c r="E214" s="117" t="s">
        <v>137</v>
      </c>
      <c r="F214" s="126"/>
      <c r="G214" s="117" t="s">
        <v>134</v>
      </c>
      <c r="H214" s="119">
        <f t="shared" ref="H214:H223" si="34">B214*D214*F214</f>
        <v>0</v>
      </c>
    </row>
    <row r="215" spans="1:8" x14ac:dyDescent="0.25">
      <c r="A215" s="128" t="s">
        <v>141</v>
      </c>
      <c r="B215" s="116">
        <v>3</v>
      </c>
      <c r="C215" s="117" t="s">
        <v>140</v>
      </c>
      <c r="D215" s="116">
        <v>2</v>
      </c>
      <c r="E215" s="117" t="s">
        <v>137</v>
      </c>
      <c r="F215" s="126"/>
      <c r="G215" s="117" t="s">
        <v>134</v>
      </c>
      <c r="H215" s="119">
        <f t="shared" si="34"/>
        <v>0</v>
      </c>
    </row>
    <row r="216" spans="1:8" x14ac:dyDescent="0.25">
      <c r="A216" s="124" t="s">
        <v>142</v>
      </c>
      <c r="B216" s="116">
        <v>1</v>
      </c>
      <c r="C216" s="117" t="s">
        <v>14</v>
      </c>
      <c r="D216" s="116">
        <v>1</v>
      </c>
      <c r="E216" s="117" t="s">
        <v>143</v>
      </c>
      <c r="F216" s="125"/>
      <c r="G216" s="117" t="s">
        <v>134</v>
      </c>
      <c r="H216" s="119">
        <f t="shared" si="34"/>
        <v>0</v>
      </c>
    </row>
    <row r="217" spans="1:8" x14ac:dyDescent="0.25">
      <c r="A217" s="124" t="s">
        <v>144</v>
      </c>
      <c r="B217" s="116">
        <v>3</v>
      </c>
      <c r="C217" s="117" t="s">
        <v>140</v>
      </c>
      <c r="D217" s="116">
        <v>1</v>
      </c>
      <c r="E217" s="117" t="s">
        <v>137</v>
      </c>
      <c r="F217" s="126"/>
      <c r="G217" s="117" t="s">
        <v>134</v>
      </c>
      <c r="H217" s="119">
        <f t="shared" si="34"/>
        <v>0</v>
      </c>
    </row>
    <row r="218" spans="1:8" x14ac:dyDescent="0.25">
      <c r="A218" s="124" t="s">
        <v>145</v>
      </c>
      <c r="B218" s="116">
        <v>1</v>
      </c>
      <c r="C218" s="117" t="s">
        <v>14</v>
      </c>
      <c r="D218" s="116">
        <v>2</v>
      </c>
      <c r="E218" s="117" t="s">
        <v>146</v>
      </c>
      <c r="F218" s="125"/>
      <c r="G218" s="117" t="s">
        <v>134</v>
      </c>
      <c r="H218" s="119">
        <f t="shared" si="34"/>
        <v>0</v>
      </c>
    </row>
    <row r="219" spans="1:8" x14ac:dyDescent="0.25">
      <c r="A219" s="124" t="s">
        <v>147</v>
      </c>
      <c r="B219" s="116">
        <v>3</v>
      </c>
      <c r="C219" s="117" t="s">
        <v>140</v>
      </c>
      <c r="D219" s="116">
        <v>1</v>
      </c>
      <c r="E219" s="117" t="s">
        <v>137</v>
      </c>
      <c r="F219" s="125"/>
      <c r="G219" s="117" t="s">
        <v>134</v>
      </c>
      <c r="H219" s="119">
        <f t="shared" si="34"/>
        <v>0</v>
      </c>
    </row>
    <row r="220" spans="1:8" x14ac:dyDescent="0.25">
      <c r="A220" s="124" t="s">
        <v>148</v>
      </c>
      <c r="B220" s="116">
        <v>3</v>
      </c>
      <c r="C220" s="117" t="s">
        <v>140</v>
      </c>
      <c r="D220" s="116">
        <v>1</v>
      </c>
      <c r="E220" s="117" t="s">
        <v>137</v>
      </c>
      <c r="F220" s="125"/>
      <c r="G220" s="117" t="s">
        <v>134</v>
      </c>
      <c r="H220" s="119">
        <f t="shared" si="34"/>
        <v>0</v>
      </c>
    </row>
    <row r="221" spans="1:8" x14ac:dyDescent="0.25">
      <c r="A221" s="124" t="s">
        <v>149</v>
      </c>
      <c r="B221" s="116">
        <v>3</v>
      </c>
      <c r="C221" s="117" t="s">
        <v>140</v>
      </c>
      <c r="D221" s="116">
        <v>1</v>
      </c>
      <c r="E221" s="117" t="s">
        <v>137</v>
      </c>
      <c r="F221" s="125"/>
      <c r="G221" s="117" t="s">
        <v>134</v>
      </c>
      <c r="H221" s="119">
        <f t="shared" si="34"/>
        <v>0</v>
      </c>
    </row>
    <row r="222" spans="1:8" x14ac:dyDescent="0.25">
      <c r="A222" s="124" t="s">
        <v>150</v>
      </c>
      <c r="B222" s="116">
        <v>1</v>
      </c>
      <c r="C222" s="117" t="s">
        <v>14</v>
      </c>
      <c r="D222" s="116">
        <v>2</v>
      </c>
      <c r="E222" s="117" t="s">
        <v>146</v>
      </c>
      <c r="F222" s="125"/>
      <c r="G222" s="117" t="s">
        <v>134</v>
      </c>
      <c r="H222" s="119">
        <f t="shared" si="34"/>
        <v>0</v>
      </c>
    </row>
    <row r="223" spans="1:8" x14ac:dyDescent="0.25">
      <c r="A223" s="124" t="s">
        <v>151</v>
      </c>
      <c r="B223" s="116">
        <v>1</v>
      </c>
      <c r="C223" s="117" t="s">
        <v>14</v>
      </c>
      <c r="D223" s="116">
        <v>2</v>
      </c>
      <c r="E223" s="117" t="s">
        <v>146</v>
      </c>
      <c r="F223" s="125"/>
      <c r="G223" s="117" t="s">
        <v>134</v>
      </c>
      <c r="H223" s="119">
        <f t="shared" si="34"/>
        <v>0</v>
      </c>
    </row>
    <row r="224" spans="1:8" ht="13" thickBot="1" x14ac:dyDescent="0.3">
      <c r="A224" s="124"/>
      <c r="B224" s="116"/>
      <c r="C224" s="117"/>
      <c r="D224" s="116"/>
      <c r="E224" s="117"/>
      <c r="F224" s="126"/>
      <c r="G224" s="117"/>
      <c r="H224" s="127">
        <f>SUM(H214:H223)</f>
        <v>0</v>
      </c>
    </row>
    <row r="225" spans="1:8" ht="13" thickTop="1" x14ac:dyDescent="0.25">
      <c r="A225" s="120" t="str">
        <f>+A57</f>
        <v>Tafea -  team No 5</v>
      </c>
      <c r="B225" s="111"/>
      <c r="C225" s="112"/>
      <c r="D225" s="111"/>
      <c r="E225" s="112"/>
      <c r="F225" s="122"/>
      <c r="G225" s="112"/>
      <c r="H225" s="123"/>
    </row>
    <row r="226" spans="1:8" ht="13.5" customHeight="1" x14ac:dyDescent="0.25">
      <c r="A226" s="129" t="s">
        <v>152</v>
      </c>
      <c r="B226" s="130">
        <v>1</v>
      </c>
      <c r="C226" s="131" t="s">
        <v>14</v>
      </c>
      <c r="D226" s="132">
        <v>12</v>
      </c>
      <c r="E226" s="131" t="s">
        <v>134</v>
      </c>
      <c r="F226" s="133"/>
      <c r="G226" s="131" t="s">
        <v>153</v>
      </c>
      <c r="H226" s="119">
        <f t="shared" ref="H226:H227" si="35">B226*D226*F226</f>
        <v>0</v>
      </c>
    </row>
    <row r="227" spans="1:8" x14ac:dyDescent="0.25">
      <c r="A227" s="124" t="s">
        <v>154</v>
      </c>
      <c r="B227" s="116">
        <v>3</v>
      </c>
      <c r="C227" s="117" t="s">
        <v>140</v>
      </c>
      <c r="D227" s="116">
        <v>1</v>
      </c>
      <c r="E227" s="117" t="s">
        <v>134</v>
      </c>
      <c r="F227" s="126"/>
      <c r="G227" s="117" t="s">
        <v>155</v>
      </c>
      <c r="H227" s="119">
        <f t="shared" si="35"/>
        <v>0</v>
      </c>
    </row>
    <row r="228" spans="1:8" ht="13" thickBot="1" x14ac:dyDescent="0.3">
      <c r="A228" s="124"/>
      <c r="B228" s="116"/>
      <c r="C228" s="117"/>
      <c r="D228" s="116"/>
      <c r="E228" s="117"/>
      <c r="F228" s="126"/>
      <c r="G228" s="117"/>
      <c r="H228" s="127">
        <f>SUM(H226:H227)</f>
        <v>0</v>
      </c>
    </row>
    <row r="229" spans="1:8" ht="13" thickTop="1" x14ac:dyDescent="0.25">
      <c r="A229" s="120" t="str">
        <f>+A66</f>
        <v>Tafea -  team No 6</v>
      </c>
      <c r="B229" s="111"/>
      <c r="C229" s="112"/>
      <c r="D229" s="111"/>
      <c r="E229" s="112"/>
      <c r="F229" s="122"/>
      <c r="G229" s="112"/>
      <c r="H229" s="123"/>
    </row>
    <row r="230" spans="1:8" ht="15" customHeight="1" x14ac:dyDescent="0.25">
      <c r="A230" s="129" t="s">
        <v>156</v>
      </c>
      <c r="B230" s="130">
        <v>1</v>
      </c>
      <c r="C230" s="131" t="s">
        <v>14</v>
      </c>
      <c r="D230" s="132">
        <v>14</v>
      </c>
      <c r="E230" s="131" t="s">
        <v>134</v>
      </c>
      <c r="F230" s="133"/>
      <c r="G230" s="131" t="s">
        <v>153</v>
      </c>
      <c r="H230" s="119">
        <f t="shared" ref="H230" si="36">B230*D230*F230</f>
        <v>0</v>
      </c>
    </row>
    <row r="231" spans="1:8" x14ac:dyDescent="0.25">
      <c r="A231" s="124" t="s">
        <v>157</v>
      </c>
      <c r="B231" s="116">
        <v>3</v>
      </c>
      <c r="C231" s="117" t="s">
        <v>140</v>
      </c>
      <c r="D231" s="116">
        <v>1</v>
      </c>
      <c r="E231" s="117" t="s">
        <v>137</v>
      </c>
      <c r="F231" s="126"/>
      <c r="G231" s="117" t="s">
        <v>158</v>
      </c>
      <c r="H231" s="119">
        <f>B231*D231*F231</f>
        <v>0</v>
      </c>
    </row>
    <row r="232" spans="1:8" x14ac:dyDescent="0.25">
      <c r="A232" s="129" t="s">
        <v>159</v>
      </c>
      <c r="B232" s="130">
        <v>1</v>
      </c>
      <c r="C232" s="131" t="s">
        <v>14</v>
      </c>
      <c r="D232" s="130">
        <v>4</v>
      </c>
      <c r="E232" s="131" t="s">
        <v>160</v>
      </c>
      <c r="F232" s="133"/>
      <c r="G232" s="131" t="s">
        <v>153</v>
      </c>
      <c r="H232" s="119">
        <f t="shared" ref="H232" si="37">B232*D232*F232</f>
        <v>0</v>
      </c>
    </row>
    <row r="233" spans="1:8" ht="13" thickBot="1" x14ac:dyDescent="0.3">
      <c r="A233" s="124"/>
      <c r="B233" s="116"/>
      <c r="C233" s="117"/>
      <c r="D233" s="116"/>
      <c r="E233" s="117"/>
      <c r="F233" s="126"/>
      <c r="G233" s="117"/>
      <c r="H233" s="127">
        <f>SUM(H230:H232)</f>
        <v>0</v>
      </c>
    </row>
    <row r="234" spans="1:8" ht="13" thickTop="1" x14ac:dyDescent="0.25">
      <c r="A234" s="120" t="str">
        <f>+A75</f>
        <v>Malampa -  team No 7 (North Malakula)</v>
      </c>
      <c r="B234" s="116"/>
      <c r="C234" s="117"/>
      <c r="D234" s="116"/>
      <c r="E234" s="117"/>
      <c r="F234" s="126"/>
      <c r="G234" s="117"/>
      <c r="H234" s="119"/>
    </row>
    <row r="235" spans="1:8" ht="9.75" customHeight="1" x14ac:dyDescent="0.25">
      <c r="A235" s="134" t="s">
        <v>161</v>
      </c>
      <c r="B235" s="116">
        <v>1</v>
      </c>
      <c r="C235" s="117" t="s">
        <v>162</v>
      </c>
      <c r="D235" s="135">
        <v>10</v>
      </c>
      <c r="E235" s="131" t="s">
        <v>160</v>
      </c>
      <c r="F235" s="125"/>
      <c r="G235" s="117" t="s">
        <v>134</v>
      </c>
      <c r="H235" s="119">
        <f t="shared" ref="H235" si="38">B235*D235*F235</f>
        <v>0</v>
      </c>
    </row>
    <row r="236" spans="1:8" x14ac:dyDescent="0.25">
      <c r="A236" s="124" t="s">
        <v>163</v>
      </c>
      <c r="B236" s="116">
        <v>3</v>
      </c>
      <c r="C236" s="117" t="s">
        <v>140</v>
      </c>
      <c r="D236" s="116">
        <v>1</v>
      </c>
      <c r="E236" s="117" t="s">
        <v>137</v>
      </c>
      <c r="F236" s="126"/>
      <c r="G236" s="117" t="s">
        <v>158</v>
      </c>
      <c r="H236" s="119">
        <f>B236*D236*F236</f>
        <v>0</v>
      </c>
    </row>
    <row r="237" spans="1:8" ht="14.25" customHeight="1" x14ac:dyDescent="0.25">
      <c r="A237" s="124" t="s">
        <v>164</v>
      </c>
      <c r="B237" s="116">
        <v>1</v>
      </c>
      <c r="C237" s="117" t="s">
        <v>14</v>
      </c>
      <c r="D237" s="116">
        <v>1</v>
      </c>
      <c r="E237" s="117" t="s">
        <v>133</v>
      </c>
      <c r="F237" s="125"/>
      <c r="G237" s="117" t="s">
        <v>134</v>
      </c>
      <c r="H237" s="119">
        <f t="shared" ref="H237" si="39">B237*D237*F237</f>
        <v>0</v>
      </c>
    </row>
    <row r="238" spans="1:8" ht="14.25" customHeight="1" x14ac:dyDescent="0.25">
      <c r="A238" s="124" t="s">
        <v>165</v>
      </c>
      <c r="B238" s="116">
        <v>3</v>
      </c>
      <c r="C238" s="117" t="s">
        <v>140</v>
      </c>
      <c r="D238" s="116">
        <v>1</v>
      </c>
      <c r="E238" s="117" t="s">
        <v>137</v>
      </c>
      <c r="F238" s="126"/>
      <c r="G238" s="117" t="s">
        <v>158</v>
      </c>
      <c r="H238" s="119">
        <f>B238*D238*F238</f>
        <v>0</v>
      </c>
    </row>
    <row r="239" spans="1:8" ht="14.25" customHeight="1" x14ac:dyDescent="0.25">
      <c r="A239" s="124" t="s">
        <v>166</v>
      </c>
      <c r="B239" s="116">
        <v>1</v>
      </c>
      <c r="C239" s="117" t="s">
        <v>14</v>
      </c>
      <c r="D239" s="116">
        <v>1</v>
      </c>
      <c r="E239" s="117" t="s">
        <v>133</v>
      </c>
      <c r="F239" s="125"/>
      <c r="G239" s="117" t="s">
        <v>134</v>
      </c>
      <c r="H239" s="119">
        <f t="shared" ref="H239:H240" si="40">B239*D239*F239</f>
        <v>0</v>
      </c>
    </row>
    <row r="240" spans="1:8" ht="14.25" customHeight="1" x14ac:dyDescent="0.25">
      <c r="A240" s="134" t="s">
        <v>264</v>
      </c>
      <c r="B240" s="116">
        <v>1</v>
      </c>
      <c r="C240" s="117" t="s">
        <v>265</v>
      </c>
      <c r="D240" s="116">
        <v>1</v>
      </c>
      <c r="E240" s="117" t="s">
        <v>198</v>
      </c>
      <c r="F240" s="125"/>
      <c r="G240" s="117" t="s">
        <v>134</v>
      </c>
      <c r="H240" s="119">
        <f t="shared" si="40"/>
        <v>0</v>
      </c>
    </row>
    <row r="241" spans="1:8" ht="13" thickBot="1" x14ac:dyDescent="0.3">
      <c r="A241" s="124"/>
      <c r="B241" s="116"/>
      <c r="C241" s="117"/>
      <c r="D241" s="116"/>
      <c r="E241" s="117"/>
      <c r="F241" s="126"/>
      <c r="G241" s="117"/>
      <c r="H241" s="127">
        <f>SUM(H235:H240)</f>
        <v>0</v>
      </c>
    </row>
    <row r="242" spans="1:8" ht="13" thickTop="1" x14ac:dyDescent="0.25">
      <c r="A242" s="120" t="str">
        <f>+A84</f>
        <v>Malampa -  team No 8 (South Malakula)</v>
      </c>
      <c r="B242" s="116"/>
      <c r="C242" s="117"/>
      <c r="D242" s="116"/>
      <c r="E242" s="117"/>
      <c r="F242" s="126"/>
      <c r="G242" s="117"/>
      <c r="H242" s="119"/>
    </row>
    <row r="243" spans="1:8" x14ac:dyDescent="0.25">
      <c r="A243" s="124" t="s">
        <v>167</v>
      </c>
      <c r="B243" s="116">
        <v>3</v>
      </c>
      <c r="C243" s="117" t="s">
        <v>140</v>
      </c>
      <c r="D243" s="116">
        <v>1</v>
      </c>
      <c r="E243" s="117" t="s">
        <v>137</v>
      </c>
      <c r="F243" s="126"/>
      <c r="G243" s="117" t="s">
        <v>158</v>
      </c>
      <c r="H243" s="119">
        <f>B243*D243*F243</f>
        <v>0</v>
      </c>
    </row>
    <row r="244" spans="1:8" x14ac:dyDescent="0.25">
      <c r="A244" s="134" t="s">
        <v>168</v>
      </c>
      <c r="B244" s="116">
        <v>1</v>
      </c>
      <c r="C244" s="117" t="s">
        <v>162</v>
      </c>
      <c r="D244" s="135">
        <v>3</v>
      </c>
      <c r="E244" s="131" t="s">
        <v>160</v>
      </c>
      <c r="F244" s="125"/>
      <c r="G244" s="117" t="s">
        <v>134</v>
      </c>
      <c r="H244" s="119">
        <f t="shared" ref="H244:H245" si="41">B244*D244*F244</f>
        <v>0</v>
      </c>
    </row>
    <row r="245" spans="1:8" x14ac:dyDescent="0.25">
      <c r="A245" s="134" t="s">
        <v>169</v>
      </c>
      <c r="B245" s="116">
        <v>1</v>
      </c>
      <c r="C245" s="117" t="s">
        <v>162</v>
      </c>
      <c r="D245" s="135">
        <v>4</v>
      </c>
      <c r="E245" s="131" t="s">
        <v>160</v>
      </c>
      <c r="F245" s="125"/>
      <c r="G245" s="117" t="s">
        <v>134</v>
      </c>
      <c r="H245" s="119">
        <f t="shared" si="41"/>
        <v>0</v>
      </c>
    </row>
    <row r="246" spans="1:8" x14ac:dyDescent="0.25">
      <c r="A246" s="124" t="s">
        <v>170</v>
      </c>
      <c r="B246" s="116">
        <v>3</v>
      </c>
      <c r="C246" s="117" t="s">
        <v>140</v>
      </c>
      <c r="D246" s="116">
        <v>1</v>
      </c>
      <c r="E246" s="117" t="s">
        <v>137</v>
      </c>
      <c r="F246" s="126"/>
      <c r="G246" s="117" t="s">
        <v>158</v>
      </c>
      <c r="H246" s="119">
        <f>B246*D246*F246</f>
        <v>0</v>
      </c>
    </row>
    <row r="247" spans="1:8" x14ac:dyDescent="0.25">
      <c r="A247" s="124" t="s">
        <v>171</v>
      </c>
      <c r="B247" s="116">
        <v>1</v>
      </c>
      <c r="C247" s="117" t="s">
        <v>14</v>
      </c>
      <c r="D247" s="116">
        <v>2</v>
      </c>
      <c r="E247" s="117" t="s">
        <v>172</v>
      </c>
      <c r="F247" s="125"/>
      <c r="G247" s="117" t="s">
        <v>158</v>
      </c>
      <c r="H247" s="119">
        <f>B247*D247*F247</f>
        <v>0</v>
      </c>
    </row>
    <row r="248" spans="1:8" ht="13" thickBot="1" x14ac:dyDescent="0.3">
      <c r="A248" s="124"/>
      <c r="B248" s="116"/>
      <c r="C248" s="117"/>
      <c r="D248" s="116"/>
      <c r="E248" s="117"/>
      <c r="F248" s="126"/>
      <c r="G248" s="117"/>
      <c r="H248" s="127">
        <f>SUM(H243:H247)</f>
        <v>0</v>
      </c>
    </row>
    <row r="249" spans="1:8" ht="13" thickTop="1" x14ac:dyDescent="0.25">
      <c r="A249" s="120" t="str">
        <f>+A93</f>
        <v>Penama -  team No 9 (Based in Pentecost)</v>
      </c>
      <c r="B249" s="116"/>
      <c r="C249" s="117"/>
      <c r="D249" s="116"/>
      <c r="E249" s="117"/>
      <c r="F249" s="126"/>
      <c r="G249" s="117"/>
      <c r="H249" s="119"/>
    </row>
    <row r="250" spans="1:8" x14ac:dyDescent="0.25">
      <c r="A250" s="136" t="s">
        <v>173</v>
      </c>
      <c r="B250" s="116"/>
      <c r="C250" s="117"/>
      <c r="D250" s="116"/>
      <c r="E250" s="117"/>
      <c r="F250" s="126"/>
      <c r="G250" s="117"/>
      <c r="H250" s="119"/>
    </row>
    <row r="251" spans="1:8" x14ac:dyDescent="0.25">
      <c r="A251" s="124" t="s">
        <v>174</v>
      </c>
      <c r="B251" s="116">
        <v>3</v>
      </c>
      <c r="C251" s="117" t="s">
        <v>140</v>
      </c>
      <c r="D251" s="116">
        <v>2</v>
      </c>
      <c r="E251" s="117" t="s">
        <v>54</v>
      </c>
      <c r="F251" s="126"/>
      <c r="G251" s="117" t="s">
        <v>134</v>
      </c>
      <c r="H251" s="119">
        <f t="shared" ref="H251:H254" si="42">B251*D251*F251</f>
        <v>0</v>
      </c>
    </row>
    <row r="252" spans="1:8" x14ac:dyDescent="0.25">
      <c r="A252" s="124" t="s">
        <v>175</v>
      </c>
      <c r="B252" s="116">
        <v>1</v>
      </c>
      <c r="C252" s="117" t="s">
        <v>176</v>
      </c>
      <c r="D252" s="135">
        <v>5</v>
      </c>
      <c r="E252" s="117" t="s">
        <v>177</v>
      </c>
      <c r="F252" s="125"/>
      <c r="G252" s="117" t="s">
        <v>134</v>
      </c>
      <c r="H252" s="119">
        <f t="shared" si="42"/>
        <v>0</v>
      </c>
    </row>
    <row r="253" spans="1:8" x14ac:dyDescent="0.25">
      <c r="A253" s="124" t="s">
        <v>178</v>
      </c>
      <c r="B253" s="116">
        <v>1</v>
      </c>
      <c r="C253" s="117" t="s">
        <v>176</v>
      </c>
      <c r="D253" s="135">
        <v>2</v>
      </c>
      <c r="E253" s="117" t="s">
        <v>179</v>
      </c>
      <c r="F253" s="125"/>
      <c r="G253" s="117" t="s">
        <v>134</v>
      </c>
      <c r="H253" s="119">
        <f t="shared" si="42"/>
        <v>0</v>
      </c>
    </row>
    <row r="254" spans="1:8" x14ac:dyDescent="0.25">
      <c r="A254" s="134" t="s">
        <v>266</v>
      </c>
      <c r="B254" s="116">
        <v>1</v>
      </c>
      <c r="C254" s="117" t="s">
        <v>265</v>
      </c>
      <c r="D254" s="116">
        <v>1</v>
      </c>
      <c r="E254" s="117" t="s">
        <v>198</v>
      </c>
      <c r="F254" s="125"/>
      <c r="G254" s="117" t="s">
        <v>134</v>
      </c>
      <c r="H254" s="119">
        <f t="shared" si="42"/>
        <v>0</v>
      </c>
    </row>
    <row r="255" spans="1:8" x14ac:dyDescent="0.25">
      <c r="A255" s="137" t="s">
        <v>180</v>
      </c>
      <c r="B255" s="111"/>
      <c r="C255" s="112"/>
      <c r="D255" s="111"/>
      <c r="E255" s="112"/>
      <c r="F255" s="122"/>
      <c r="G255" s="112"/>
      <c r="H255" s="123"/>
    </row>
    <row r="256" spans="1:8" x14ac:dyDescent="0.25">
      <c r="A256" s="129" t="s">
        <v>181</v>
      </c>
      <c r="B256" s="116">
        <v>3</v>
      </c>
      <c r="C256" s="117" t="s">
        <v>140</v>
      </c>
      <c r="D256" s="116">
        <v>1</v>
      </c>
      <c r="E256" s="117" t="s">
        <v>54</v>
      </c>
      <c r="F256" s="126"/>
      <c r="G256" s="117" t="s">
        <v>134</v>
      </c>
      <c r="H256" s="119">
        <f t="shared" ref="H256:H260" si="43">B256*D256*F256</f>
        <v>0</v>
      </c>
    </row>
    <row r="257" spans="1:8" x14ac:dyDescent="0.25">
      <c r="A257" s="124" t="s">
        <v>182</v>
      </c>
      <c r="B257" s="116">
        <v>1</v>
      </c>
      <c r="C257" s="117" t="s">
        <v>14</v>
      </c>
      <c r="D257" s="135">
        <v>2</v>
      </c>
      <c r="E257" s="117" t="s">
        <v>183</v>
      </c>
      <c r="F257" s="125"/>
      <c r="G257" s="117" t="s">
        <v>153</v>
      </c>
      <c r="H257" s="119">
        <f t="shared" si="43"/>
        <v>0</v>
      </c>
    </row>
    <row r="258" spans="1:8" x14ac:dyDescent="0.25">
      <c r="A258" s="124" t="s">
        <v>182</v>
      </c>
      <c r="B258" s="116">
        <v>1</v>
      </c>
      <c r="C258" s="117" t="s">
        <v>14</v>
      </c>
      <c r="D258" s="135">
        <v>2</v>
      </c>
      <c r="E258" s="117" t="s">
        <v>183</v>
      </c>
      <c r="F258" s="125"/>
      <c r="G258" s="117" t="s">
        <v>153</v>
      </c>
      <c r="H258" s="119">
        <f t="shared" si="43"/>
        <v>0</v>
      </c>
    </row>
    <row r="259" spans="1:8" x14ac:dyDescent="0.25">
      <c r="A259" s="129" t="s">
        <v>184</v>
      </c>
      <c r="B259" s="116">
        <v>3</v>
      </c>
      <c r="C259" s="117" t="s">
        <v>140</v>
      </c>
      <c r="D259" s="116">
        <v>1</v>
      </c>
      <c r="E259" s="117" t="s">
        <v>54</v>
      </c>
      <c r="F259" s="126"/>
      <c r="G259" s="117" t="s">
        <v>134</v>
      </c>
      <c r="H259" s="119">
        <f t="shared" si="43"/>
        <v>0</v>
      </c>
    </row>
    <row r="260" spans="1:8" x14ac:dyDescent="0.25">
      <c r="A260" s="124" t="s">
        <v>182</v>
      </c>
      <c r="B260" s="116">
        <v>1</v>
      </c>
      <c r="C260" s="117" t="s">
        <v>14</v>
      </c>
      <c r="D260" s="135">
        <v>2</v>
      </c>
      <c r="E260" s="117" t="s">
        <v>183</v>
      </c>
      <c r="F260" s="125"/>
      <c r="G260" s="117" t="s">
        <v>153</v>
      </c>
      <c r="H260" s="119">
        <f t="shared" si="43"/>
        <v>0</v>
      </c>
    </row>
    <row r="261" spans="1:8" ht="13" thickBot="1" x14ac:dyDescent="0.3">
      <c r="A261" s="124"/>
      <c r="B261" s="116"/>
      <c r="C261" s="117"/>
      <c r="D261" s="116"/>
      <c r="E261" s="117"/>
      <c r="F261" s="126"/>
      <c r="G261" s="117"/>
      <c r="H261" s="127">
        <f>SUM(H251:H260)</f>
        <v>0</v>
      </c>
    </row>
    <row r="262" spans="1:8" ht="13" thickTop="1" x14ac:dyDescent="0.25">
      <c r="A262" s="120" t="str">
        <f>+A102</f>
        <v>Penama - team No10 (Based in Pentecost)</v>
      </c>
      <c r="B262" s="116"/>
      <c r="C262" s="117"/>
      <c r="D262" s="116"/>
      <c r="E262" s="117"/>
      <c r="F262" s="126"/>
      <c r="G262" s="117"/>
      <c r="H262" s="119"/>
    </row>
    <row r="263" spans="1:8" x14ac:dyDescent="0.25">
      <c r="A263" s="136" t="s">
        <v>185</v>
      </c>
      <c r="B263" s="116"/>
      <c r="C263" s="117"/>
      <c r="D263" s="116"/>
      <c r="E263" s="117"/>
      <c r="F263" s="126"/>
      <c r="G263" s="117"/>
      <c r="H263" s="119"/>
    </row>
    <row r="264" spans="1:8" x14ac:dyDescent="0.25">
      <c r="A264" s="124" t="s">
        <v>186</v>
      </c>
      <c r="B264" s="116">
        <v>1</v>
      </c>
      <c r="C264" s="117" t="s">
        <v>176</v>
      </c>
      <c r="D264" s="135">
        <v>10</v>
      </c>
      <c r="E264" s="117" t="s">
        <v>177</v>
      </c>
      <c r="F264" s="125"/>
      <c r="G264" s="117" t="s">
        <v>134</v>
      </c>
      <c r="H264" s="119">
        <f t="shared" ref="H264" si="44">B264*D264*F264</f>
        <v>0</v>
      </c>
    </row>
    <row r="265" spans="1:8" x14ac:dyDescent="0.25">
      <c r="A265" s="137" t="s">
        <v>187</v>
      </c>
      <c r="B265" s="116"/>
      <c r="C265" s="117"/>
      <c r="D265" s="116"/>
      <c r="E265" s="117"/>
      <c r="F265" s="126"/>
      <c r="G265" s="117"/>
      <c r="H265" s="119"/>
    </row>
    <row r="266" spans="1:8" x14ac:dyDescent="0.25">
      <c r="A266" s="129" t="s">
        <v>188</v>
      </c>
      <c r="B266" s="116">
        <v>3</v>
      </c>
      <c r="C266" s="117" t="s">
        <v>140</v>
      </c>
      <c r="D266" s="116">
        <v>1</v>
      </c>
      <c r="E266" s="117" t="s">
        <v>54</v>
      </c>
      <c r="F266" s="125"/>
      <c r="G266" s="117" t="s">
        <v>134</v>
      </c>
      <c r="H266" s="119">
        <f t="shared" ref="H266:H268" si="45">B266*D266*F266</f>
        <v>0</v>
      </c>
    </row>
    <row r="267" spans="1:8" x14ac:dyDescent="0.25">
      <c r="A267" s="124" t="s">
        <v>189</v>
      </c>
      <c r="B267" s="116">
        <v>1</v>
      </c>
      <c r="C267" s="117" t="s">
        <v>176</v>
      </c>
      <c r="D267" s="135">
        <v>3</v>
      </c>
      <c r="E267" s="117" t="s">
        <v>190</v>
      </c>
      <c r="F267" s="125"/>
      <c r="G267" s="117" t="s">
        <v>134</v>
      </c>
      <c r="H267" s="119">
        <f t="shared" si="45"/>
        <v>0</v>
      </c>
    </row>
    <row r="268" spans="1:8" x14ac:dyDescent="0.25">
      <c r="A268" s="124" t="s">
        <v>191</v>
      </c>
      <c r="B268" s="116">
        <v>1</v>
      </c>
      <c r="C268" s="117" t="s">
        <v>14</v>
      </c>
      <c r="D268" s="135">
        <v>2</v>
      </c>
      <c r="E268" s="117" t="s">
        <v>192</v>
      </c>
      <c r="F268" s="125"/>
      <c r="G268" s="117" t="s">
        <v>193</v>
      </c>
      <c r="H268" s="119">
        <f t="shared" si="45"/>
        <v>0</v>
      </c>
    </row>
    <row r="269" spans="1:8" ht="13" thickBot="1" x14ac:dyDescent="0.3">
      <c r="A269" s="124"/>
      <c r="B269" s="116"/>
      <c r="C269" s="117"/>
      <c r="D269" s="116"/>
      <c r="E269" s="117"/>
      <c r="F269" s="126"/>
      <c r="G269" s="117"/>
      <c r="H269" s="127">
        <f>SUM(H264:H268)</f>
        <v>0</v>
      </c>
    </row>
    <row r="270" spans="1:8" ht="13" thickTop="1" x14ac:dyDescent="0.25">
      <c r="A270" s="120" t="str">
        <f>+A111</f>
        <v>Sanma  - Urban No 11 (Santo)</v>
      </c>
      <c r="B270" s="116"/>
      <c r="C270" s="117"/>
      <c r="D270" s="116"/>
      <c r="E270" s="117"/>
      <c r="F270" s="126"/>
      <c r="G270" s="117"/>
      <c r="H270" s="119"/>
    </row>
    <row r="271" spans="1:8" x14ac:dyDescent="0.25">
      <c r="A271" s="124"/>
      <c r="B271" s="116"/>
      <c r="C271" s="117"/>
      <c r="D271" s="116"/>
      <c r="E271" s="117"/>
      <c r="F271" s="126"/>
      <c r="G271" s="117"/>
      <c r="H271" s="119"/>
    </row>
    <row r="272" spans="1:8" x14ac:dyDescent="0.25">
      <c r="A272" s="120" t="str">
        <f>+A120</f>
        <v>Sanma - Rural  No 12</v>
      </c>
      <c r="B272" s="116"/>
      <c r="C272" s="117"/>
      <c r="D272" s="116"/>
      <c r="E272" s="117"/>
      <c r="F272" s="126"/>
      <c r="G272" s="117"/>
      <c r="H272" s="119"/>
    </row>
    <row r="273" spans="1:8" x14ac:dyDescent="0.25">
      <c r="A273" s="137" t="s">
        <v>194</v>
      </c>
      <c r="B273" s="116"/>
      <c r="C273" s="117"/>
      <c r="D273" s="116"/>
      <c r="E273" s="117"/>
      <c r="F273" s="126"/>
      <c r="G273" s="117"/>
      <c r="H273" s="119"/>
    </row>
    <row r="274" spans="1:8" x14ac:dyDescent="0.25">
      <c r="A274" s="124" t="s">
        <v>195</v>
      </c>
      <c r="B274" s="116">
        <v>3</v>
      </c>
      <c r="C274" s="117" t="s">
        <v>140</v>
      </c>
      <c r="D274" s="135">
        <v>2</v>
      </c>
      <c r="E274" s="117" t="s">
        <v>54</v>
      </c>
      <c r="F274" s="125"/>
      <c r="G274" s="117" t="s">
        <v>196</v>
      </c>
      <c r="H274" s="119">
        <f t="shared" ref="H274:H276" si="46">B274*D274*F274</f>
        <v>0</v>
      </c>
    </row>
    <row r="275" spans="1:8" x14ac:dyDescent="0.25">
      <c r="A275" s="124" t="s">
        <v>197</v>
      </c>
      <c r="B275" s="116">
        <v>1</v>
      </c>
      <c r="C275" s="117" t="s">
        <v>140</v>
      </c>
      <c r="D275" s="116">
        <v>2</v>
      </c>
      <c r="E275" s="117" t="s">
        <v>198</v>
      </c>
      <c r="F275" s="125"/>
      <c r="G275" s="117" t="s">
        <v>153</v>
      </c>
      <c r="H275" s="119">
        <f t="shared" si="46"/>
        <v>0</v>
      </c>
    </row>
    <row r="276" spans="1:8" x14ac:dyDescent="0.25">
      <c r="A276" s="124" t="s">
        <v>199</v>
      </c>
      <c r="B276" s="116">
        <v>1</v>
      </c>
      <c r="C276" s="117" t="s">
        <v>14</v>
      </c>
      <c r="D276" s="116">
        <v>1</v>
      </c>
      <c r="E276" s="117" t="s">
        <v>179</v>
      </c>
      <c r="F276" s="125"/>
      <c r="G276" s="117" t="s">
        <v>134</v>
      </c>
      <c r="H276" s="119">
        <f t="shared" si="46"/>
        <v>0</v>
      </c>
    </row>
    <row r="277" spans="1:8" x14ac:dyDescent="0.25">
      <c r="A277" s="137" t="s">
        <v>200</v>
      </c>
      <c r="B277" s="116"/>
      <c r="C277" s="117"/>
      <c r="D277" s="116"/>
      <c r="E277" s="117"/>
      <c r="F277" s="125"/>
      <c r="G277" s="117"/>
      <c r="H277" s="119"/>
    </row>
    <row r="278" spans="1:8" x14ac:dyDescent="0.25">
      <c r="A278" s="124" t="s">
        <v>197</v>
      </c>
      <c r="B278" s="116">
        <v>1</v>
      </c>
      <c r="C278" s="117" t="s">
        <v>140</v>
      </c>
      <c r="D278" s="135">
        <v>6</v>
      </c>
      <c r="E278" s="117" t="s">
        <v>198</v>
      </c>
      <c r="F278" s="125"/>
      <c r="G278" s="117" t="s">
        <v>153</v>
      </c>
      <c r="H278" s="119">
        <f t="shared" ref="H278" si="47">B278*D278*F278</f>
        <v>0</v>
      </c>
    </row>
    <row r="279" spans="1:8" x14ac:dyDescent="0.25">
      <c r="A279" s="137" t="s">
        <v>201</v>
      </c>
      <c r="B279" s="116"/>
      <c r="C279" s="117"/>
      <c r="D279" s="116"/>
      <c r="E279" s="117"/>
      <c r="F279" s="125"/>
      <c r="G279" s="117"/>
      <c r="H279" s="119"/>
    </row>
    <row r="280" spans="1:8" x14ac:dyDescent="0.25">
      <c r="A280" s="124" t="s">
        <v>202</v>
      </c>
      <c r="B280" s="116">
        <v>3</v>
      </c>
      <c r="C280" s="117" t="s">
        <v>140</v>
      </c>
      <c r="D280" s="135">
        <v>2</v>
      </c>
      <c r="E280" s="117" t="s">
        <v>54</v>
      </c>
      <c r="F280" s="125"/>
      <c r="G280" s="117" t="s">
        <v>196</v>
      </c>
      <c r="H280" s="119">
        <f t="shared" ref="H280" si="48">B280*D280*F280</f>
        <v>0</v>
      </c>
    </row>
    <row r="281" spans="1:8" ht="13" thickBot="1" x14ac:dyDescent="0.3">
      <c r="A281" s="138"/>
      <c r="B281" s="111"/>
      <c r="C281" s="112"/>
      <c r="D281" s="111"/>
      <c r="E281" s="112"/>
      <c r="F281" s="122"/>
      <c r="G281" s="112"/>
      <c r="H281" s="127">
        <f>SUM(H274:H280)</f>
        <v>0</v>
      </c>
    </row>
    <row r="282" spans="1:8" ht="13" thickTop="1" x14ac:dyDescent="0.25">
      <c r="A282" s="120" t="str">
        <f>+A129</f>
        <v>Sanma - Rural  No 13</v>
      </c>
      <c r="B282" s="111"/>
      <c r="C282" s="112"/>
      <c r="D282" s="111"/>
      <c r="E282" s="112"/>
      <c r="F282" s="122"/>
      <c r="G282" s="112"/>
      <c r="H282" s="119"/>
    </row>
    <row r="283" spans="1:8" x14ac:dyDescent="0.25">
      <c r="A283" s="124" t="s">
        <v>202</v>
      </c>
      <c r="B283" s="116">
        <v>3</v>
      </c>
      <c r="C283" s="117" t="s">
        <v>140</v>
      </c>
      <c r="D283" s="135">
        <v>1</v>
      </c>
      <c r="E283" s="117" t="s">
        <v>54</v>
      </c>
      <c r="F283" s="125"/>
      <c r="G283" s="117" t="s">
        <v>196</v>
      </c>
      <c r="H283" s="119">
        <f t="shared" ref="H283:H284" si="49">B283*D283*F283</f>
        <v>0</v>
      </c>
    </row>
    <row r="284" spans="1:8" x14ac:dyDescent="0.25">
      <c r="A284" s="124" t="s">
        <v>203</v>
      </c>
      <c r="B284" s="116">
        <v>1</v>
      </c>
      <c r="C284" s="117" t="s">
        <v>140</v>
      </c>
      <c r="D284" s="116">
        <v>8</v>
      </c>
      <c r="E284" s="117" t="s">
        <v>198</v>
      </c>
      <c r="F284" s="125"/>
      <c r="G284" s="117" t="s">
        <v>153</v>
      </c>
      <c r="H284" s="119">
        <f t="shared" si="49"/>
        <v>0</v>
      </c>
    </row>
    <row r="285" spans="1:8" ht="13" thickBot="1" x14ac:dyDescent="0.3">
      <c r="A285" s="138"/>
      <c r="B285" s="111"/>
      <c r="C285" s="112"/>
      <c r="D285" s="111"/>
      <c r="E285" s="112"/>
      <c r="F285" s="122"/>
      <c r="G285" s="112"/>
      <c r="H285" s="127">
        <f>SUM(H283:H284)</f>
        <v>0</v>
      </c>
    </row>
    <row r="286" spans="1:8" ht="13" thickTop="1" x14ac:dyDescent="0.25">
      <c r="A286" s="120" t="str">
        <f>+A138</f>
        <v>Torba - Team No 14 (Vanua Lava based)</v>
      </c>
      <c r="B286" s="116"/>
      <c r="C286" s="117"/>
      <c r="D286" s="116"/>
      <c r="E286" s="117"/>
      <c r="F286" s="126"/>
      <c r="G286" s="117"/>
      <c r="H286" s="119"/>
    </row>
    <row r="287" spans="1:8" x14ac:dyDescent="0.25">
      <c r="A287" s="137" t="s">
        <v>204</v>
      </c>
      <c r="B287" s="116"/>
      <c r="C287" s="117"/>
      <c r="D287" s="116"/>
      <c r="E287" s="117"/>
      <c r="F287" s="126"/>
      <c r="G287" s="117"/>
      <c r="H287" s="119"/>
    </row>
    <row r="288" spans="1:8" x14ac:dyDescent="0.25">
      <c r="A288" s="124" t="s">
        <v>205</v>
      </c>
      <c r="B288" s="116">
        <v>4</v>
      </c>
      <c r="C288" s="117" t="s">
        <v>140</v>
      </c>
      <c r="D288" s="135">
        <v>1</v>
      </c>
      <c r="E288" s="117" t="s">
        <v>54</v>
      </c>
      <c r="F288" s="125"/>
      <c r="G288" s="117" t="s">
        <v>196</v>
      </c>
      <c r="H288" s="119">
        <f t="shared" ref="H288:H291" si="50">B288*D288*F288</f>
        <v>0</v>
      </c>
    </row>
    <row r="289" spans="1:8" x14ac:dyDescent="0.25">
      <c r="A289" s="124" t="s">
        <v>206</v>
      </c>
      <c r="B289" s="116">
        <v>1</v>
      </c>
      <c r="C289" s="117" t="s">
        <v>162</v>
      </c>
      <c r="D289" s="116">
        <v>1</v>
      </c>
      <c r="E289" s="117" t="s">
        <v>179</v>
      </c>
      <c r="F289" s="125"/>
      <c r="G289" s="117" t="s">
        <v>54</v>
      </c>
      <c r="H289" s="119">
        <f t="shared" si="50"/>
        <v>0</v>
      </c>
    </row>
    <row r="290" spans="1:8" x14ac:dyDescent="0.25">
      <c r="A290" s="124" t="s">
        <v>207</v>
      </c>
      <c r="B290" s="116">
        <v>1</v>
      </c>
      <c r="C290" s="117" t="s">
        <v>162</v>
      </c>
      <c r="D290" s="116">
        <v>1</v>
      </c>
      <c r="E290" s="117" t="s">
        <v>179</v>
      </c>
      <c r="F290" s="125"/>
      <c r="G290" s="117" t="s">
        <v>54</v>
      </c>
      <c r="H290" s="119">
        <f t="shared" si="50"/>
        <v>0</v>
      </c>
    </row>
    <row r="291" spans="1:8" x14ac:dyDescent="0.25">
      <c r="A291" s="134" t="s">
        <v>267</v>
      </c>
      <c r="B291" s="116">
        <v>1</v>
      </c>
      <c r="C291" s="117" t="s">
        <v>265</v>
      </c>
      <c r="D291" s="116">
        <v>1</v>
      </c>
      <c r="E291" s="117" t="s">
        <v>198</v>
      </c>
      <c r="F291" s="125"/>
      <c r="G291" s="117" t="s">
        <v>134</v>
      </c>
      <c r="H291" s="119">
        <f t="shared" si="50"/>
        <v>0</v>
      </c>
    </row>
    <row r="292" spans="1:8" x14ac:dyDescent="0.25">
      <c r="A292" s="137" t="s">
        <v>208</v>
      </c>
      <c r="B292" s="116"/>
      <c r="C292" s="117"/>
      <c r="D292" s="116"/>
      <c r="E292" s="117"/>
      <c r="F292" s="126"/>
      <c r="G292" s="117"/>
      <c r="H292" s="119"/>
    </row>
    <row r="293" spans="1:8" x14ac:dyDescent="0.25">
      <c r="A293" s="124" t="s">
        <v>209</v>
      </c>
      <c r="B293" s="116">
        <v>1</v>
      </c>
      <c r="C293" s="117" t="s">
        <v>162</v>
      </c>
      <c r="D293" s="135">
        <v>1</v>
      </c>
      <c r="E293" s="117" t="s">
        <v>179</v>
      </c>
      <c r="F293" s="125"/>
      <c r="G293" s="117" t="s">
        <v>54</v>
      </c>
      <c r="H293" s="119">
        <f t="shared" ref="H293" si="51">B293*D293*F293</f>
        <v>0</v>
      </c>
    </row>
    <row r="294" spans="1:8" x14ac:dyDescent="0.25">
      <c r="A294" s="137" t="s">
        <v>210</v>
      </c>
      <c r="B294" s="116"/>
      <c r="C294" s="117"/>
      <c r="D294" s="116"/>
      <c r="E294" s="117"/>
      <c r="F294" s="126"/>
      <c r="G294" s="117"/>
      <c r="H294" s="119"/>
    </row>
    <row r="295" spans="1:8" x14ac:dyDescent="0.25">
      <c r="A295" s="124" t="s">
        <v>211</v>
      </c>
      <c r="B295" s="116">
        <v>4</v>
      </c>
      <c r="C295" s="117" t="s">
        <v>140</v>
      </c>
      <c r="D295" s="135">
        <v>1</v>
      </c>
      <c r="E295" s="117" t="s">
        <v>54</v>
      </c>
      <c r="F295" s="125"/>
      <c r="G295" s="117" t="s">
        <v>196</v>
      </c>
      <c r="H295" s="119">
        <f t="shared" ref="H295:H296" si="52">B295*D295*F295</f>
        <v>0</v>
      </c>
    </row>
    <row r="296" spans="1:8" x14ac:dyDescent="0.25">
      <c r="A296" s="124" t="s">
        <v>197</v>
      </c>
      <c r="B296" s="116">
        <v>1</v>
      </c>
      <c r="C296" s="117" t="s">
        <v>140</v>
      </c>
      <c r="D296" s="135">
        <v>2</v>
      </c>
      <c r="E296" s="117" t="s">
        <v>198</v>
      </c>
      <c r="F296" s="125"/>
      <c r="G296" s="117" t="s">
        <v>153</v>
      </c>
      <c r="H296" s="119">
        <f t="shared" si="52"/>
        <v>0</v>
      </c>
    </row>
    <row r="297" spans="1:8" x14ac:dyDescent="0.25">
      <c r="A297" s="137" t="s">
        <v>212</v>
      </c>
      <c r="B297" s="116"/>
      <c r="C297" s="117"/>
      <c r="D297" s="116"/>
      <c r="E297" s="117"/>
      <c r="F297" s="126"/>
      <c r="G297" s="117"/>
      <c r="H297" s="119"/>
    </row>
    <row r="298" spans="1:8" x14ac:dyDescent="0.25">
      <c r="A298" s="124" t="s">
        <v>258</v>
      </c>
      <c r="B298" s="116">
        <v>4</v>
      </c>
      <c r="C298" s="117" t="s">
        <v>140</v>
      </c>
      <c r="D298" s="135">
        <v>1</v>
      </c>
      <c r="E298" s="117" t="s">
        <v>54</v>
      </c>
      <c r="F298" s="125"/>
      <c r="G298" s="117" t="s">
        <v>196</v>
      </c>
      <c r="H298" s="119">
        <f t="shared" ref="H298:H299" si="53">B298*D298*F298</f>
        <v>0</v>
      </c>
    </row>
    <row r="299" spans="1:8" x14ac:dyDescent="0.25">
      <c r="A299" s="124" t="s">
        <v>197</v>
      </c>
      <c r="B299" s="116">
        <v>1</v>
      </c>
      <c r="C299" s="117" t="s">
        <v>140</v>
      </c>
      <c r="D299" s="135">
        <v>2</v>
      </c>
      <c r="E299" s="117" t="s">
        <v>198</v>
      </c>
      <c r="F299" s="125"/>
      <c r="G299" s="117" t="s">
        <v>153</v>
      </c>
      <c r="H299" s="119">
        <f t="shared" si="53"/>
        <v>0</v>
      </c>
    </row>
    <row r="300" spans="1:8" ht="13" thickBot="1" x14ac:dyDescent="0.3">
      <c r="A300" s="124"/>
      <c r="B300" s="116"/>
      <c r="C300" s="117"/>
      <c r="D300" s="116"/>
      <c r="E300" s="117"/>
      <c r="F300" s="126"/>
      <c r="G300" s="117"/>
      <c r="H300" s="127">
        <f>SUM(H288:H299)</f>
        <v>0</v>
      </c>
    </row>
    <row r="301" spans="1:8" ht="13" thickTop="1" x14ac:dyDescent="0.25">
      <c r="A301" s="124"/>
      <c r="B301" s="116"/>
      <c r="C301" s="117"/>
      <c r="D301" s="116"/>
      <c r="E301" s="117"/>
      <c r="F301" s="126"/>
      <c r="G301" s="117"/>
      <c r="H301" s="119"/>
    </row>
    <row r="302" spans="1:8" ht="15.75" customHeight="1" x14ac:dyDescent="0.25">
      <c r="A302" s="124"/>
      <c r="B302" s="116"/>
      <c r="C302" s="117"/>
      <c r="D302" s="116"/>
      <c r="E302" s="117"/>
      <c r="F302" s="122"/>
      <c r="G302" s="117"/>
      <c r="H302" s="119"/>
    </row>
    <row r="303" spans="1:8" ht="15.75" customHeight="1" thickBot="1" x14ac:dyDescent="0.3">
      <c r="A303" s="139" t="s">
        <v>213</v>
      </c>
      <c r="B303" s="116"/>
      <c r="C303" s="117"/>
      <c r="D303" s="116"/>
      <c r="E303" s="117"/>
      <c r="F303" s="122"/>
      <c r="G303" s="117"/>
      <c r="H303" s="140">
        <f>+H212+H224+H228+H233+H241+H248+H261+H269+H281+H285+H300</f>
        <v>0</v>
      </c>
    </row>
    <row r="304" spans="1:8" ht="15.75" customHeight="1" thickTop="1" thickBot="1" x14ac:dyDescent="0.3">
      <c r="A304" s="141"/>
      <c r="B304" s="142"/>
      <c r="C304" s="143"/>
      <c r="D304" s="142"/>
      <c r="E304" s="143"/>
      <c r="F304" s="144"/>
      <c r="G304" s="143"/>
      <c r="H304" s="145"/>
    </row>
    <row r="305" spans="1:8" ht="15.75" customHeight="1" x14ac:dyDescent="0.25">
      <c r="A305" s="146" t="s">
        <v>214</v>
      </c>
      <c r="B305" s="147"/>
      <c r="C305" s="148"/>
      <c r="D305" s="147"/>
      <c r="E305" s="148"/>
      <c r="F305" s="149"/>
      <c r="G305" s="148"/>
      <c r="H305" s="150"/>
    </row>
    <row r="306" spans="1:8" ht="27.75" customHeight="1" x14ac:dyDescent="0.25">
      <c r="A306" s="257" t="s">
        <v>215</v>
      </c>
      <c r="B306" s="258"/>
      <c r="C306" s="259"/>
      <c r="D306" s="147"/>
      <c r="E306" s="148"/>
      <c r="F306" s="149"/>
      <c r="G306" s="148"/>
      <c r="H306" s="150"/>
    </row>
    <row r="307" spans="1:8" ht="15.75" customHeight="1" x14ac:dyDescent="0.25">
      <c r="A307" s="151" t="s">
        <v>216</v>
      </c>
      <c r="B307" s="147">
        <v>1</v>
      </c>
      <c r="C307" s="148" t="s">
        <v>217</v>
      </c>
      <c r="D307" s="152">
        <v>1</v>
      </c>
      <c r="E307" s="148" t="s">
        <v>218</v>
      </c>
      <c r="F307" s="153"/>
      <c r="G307" s="148" t="s">
        <v>134</v>
      </c>
      <c r="H307" s="150">
        <f>B307*D307*F307</f>
        <v>0</v>
      </c>
    </row>
    <row r="308" spans="1:8" ht="15.75" customHeight="1" x14ac:dyDescent="0.25">
      <c r="A308" s="154" t="s">
        <v>259</v>
      </c>
      <c r="B308" s="147">
        <v>1</v>
      </c>
      <c r="C308" s="148" t="s">
        <v>219</v>
      </c>
      <c r="D308" s="152">
        <v>3</v>
      </c>
      <c r="E308" s="148" t="s">
        <v>57</v>
      </c>
      <c r="F308" s="153"/>
      <c r="G308" s="148" t="s">
        <v>220</v>
      </c>
      <c r="H308" s="150">
        <f t="shared" ref="H308:H316" si="54">B308*D308*F308</f>
        <v>0</v>
      </c>
    </row>
    <row r="309" spans="1:8" ht="15.75" customHeight="1" x14ac:dyDescent="0.25">
      <c r="A309" s="151" t="s">
        <v>221</v>
      </c>
      <c r="B309" s="147">
        <v>1</v>
      </c>
      <c r="C309" s="148" t="s">
        <v>217</v>
      </c>
      <c r="D309" s="152">
        <v>1</v>
      </c>
      <c r="E309" s="148" t="s">
        <v>218</v>
      </c>
      <c r="F309" s="153"/>
      <c r="G309" s="148" t="s">
        <v>134</v>
      </c>
      <c r="H309" s="150">
        <f t="shared" si="54"/>
        <v>0</v>
      </c>
    </row>
    <row r="310" spans="1:8" ht="15.75" customHeight="1" x14ac:dyDescent="0.25">
      <c r="A310" s="154" t="s">
        <v>259</v>
      </c>
      <c r="B310" s="147">
        <v>1</v>
      </c>
      <c r="C310" s="148" t="s">
        <v>219</v>
      </c>
      <c r="D310" s="152">
        <v>3</v>
      </c>
      <c r="E310" s="148" t="s">
        <v>57</v>
      </c>
      <c r="F310" s="153"/>
      <c r="G310" s="148" t="s">
        <v>220</v>
      </c>
      <c r="H310" s="150">
        <f t="shared" si="54"/>
        <v>0</v>
      </c>
    </row>
    <row r="311" spans="1:8" ht="15.75" customHeight="1" x14ac:dyDescent="0.25">
      <c r="A311" s="151" t="s">
        <v>257</v>
      </c>
      <c r="B311" s="147">
        <v>1</v>
      </c>
      <c r="C311" s="148" t="s">
        <v>217</v>
      </c>
      <c r="D311" s="152">
        <v>1</v>
      </c>
      <c r="E311" s="148" t="s">
        <v>218</v>
      </c>
      <c r="F311" s="153"/>
      <c r="G311" s="148" t="s">
        <v>134</v>
      </c>
      <c r="H311" s="150">
        <f t="shared" si="54"/>
        <v>0</v>
      </c>
    </row>
    <row r="312" spans="1:8" ht="15.75" customHeight="1" x14ac:dyDescent="0.25">
      <c r="A312" s="154" t="s">
        <v>259</v>
      </c>
      <c r="B312" s="147">
        <v>1</v>
      </c>
      <c r="C312" s="148" t="s">
        <v>219</v>
      </c>
      <c r="D312" s="152">
        <v>4</v>
      </c>
      <c r="E312" s="148" t="s">
        <v>57</v>
      </c>
      <c r="F312" s="153"/>
      <c r="G312" s="148" t="s">
        <v>220</v>
      </c>
      <c r="H312" s="150">
        <f t="shared" si="54"/>
        <v>0</v>
      </c>
    </row>
    <row r="313" spans="1:8" ht="15.75" customHeight="1" x14ac:dyDescent="0.25">
      <c r="A313" s="151" t="s">
        <v>260</v>
      </c>
      <c r="B313" s="147">
        <v>1</v>
      </c>
      <c r="C313" s="148" t="s">
        <v>217</v>
      </c>
      <c r="D313" s="152">
        <v>1</v>
      </c>
      <c r="E313" s="148" t="s">
        <v>218</v>
      </c>
      <c r="F313" s="153"/>
      <c r="G313" s="148" t="s">
        <v>134</v>
      </c>
      <c r="H313" s="150">
        <f t="shared" si="54"/>
        <v>0</v>
      </c>
    </row>
    <row r="314" spans="1:8" ht="15.75" customHeight="1" x14ac:dyDescent="0.25">
      <c r="A314" s="154" t="s">
        <v>259</v>
      </c>
      <c r="B314" s="147">
        <v>1</v>
      </c>
      <c r="C314" s="148" t="s">
        <v>219</v>
      </c>
      <c r="D314" s="152">
        <v>5</v>
      </c>
      <c r="E314" s="148" t="s">
        <v>57</v>
      </c>
      <c r="F314" s="153"/>
      <c r="G314" s="148" t="s">
        <v>220</v>
      </c>
      <c r="H314" s="150">
        <f t="shared" si="54"/>
        <v>0</v>
      </c>
    </row>
    <row r="315" spans="1:8" ht="15.75" customHeight="1" x14ac:dyDescent="0.25">
      <c r="A315" s="151" t="s">
        <v>222</v>
      </c>
      <c r="B315" s="147">
        <v>1</v>
      </c>
      <c r="C315" s="148" t="s">
        <v>217</v>
      </c>
      <c r="D315" s="152">
        <v>2</v>
      </c>
      <c r="E315" s="148" t="s">
        <v>218</v>
      </c>
      <c r="F315" s="153"/>
      <c r="G315" s="148" t="s">
        <v>134</v>
      </c>
      <c r="H315" s="150">
        <f t="shared" si="54"/>
        <v>0</v>
      </c>
    </row>
    <row r="316" spans="1:8" ht="15.75" customHeight="1" x14ac:dyDescent="0.25">
      <c r="A316" s="154" t="s">
        <v>259</v>
      </c>
      <c r="B316" s="147">
        <v>2</v>
      </c>
      <c r="C316" s="148" t="s">
        <v>219</v>
      </c>
      <c r="D316" s="152">
        <v>3</v>
      </c>
      <c r="E316" s="148" t="s">
        <v>57</v>
      </c>
      <c r="F316" s="155"/>
      <c r="G316" s="148" t="s">
        <v>220</v>
      </c>
      <c r="H316" s="150">
        <f t="shared" si="54"/>
        <v>0</v>
      </c>
    </row>
    <row r="317" spans="1:8" ht="15.75" customHeight="1" thickBot="1" x14ac:dyDescent="0.3">
      <c r="A317" s="156"/>
      <c r="B317" s="147"/>
      <c r="C317" s="148"/>
      <c r="D317" s="147"/>
      <c r="E317" s="148"/>
      <c r="F317" s="149"/>
      <c r="G317" s="148"/>
      <c r="H317" s="157">
        <f>SUM(H307:H316)</f>
        <v>0</v>
      </c>
    </row>
    <row r="318" spans="1:8" ht="15.75" customHeight="1" thickTop="1" x14ac:dyDescent="0.25">
      <c r="A318" s="156"/>
      <c r="B318" s="147"/>
      <c r="C318" s="148"/>
      <c r="D318" s="147"/>
      <c r="E318" s="148"/>
      <c r="F318" s="149"/>
      <c r="G318" s="158"/>
      <c r="H318" s="150"/>
    </row>
    <row r="319" spans="1:8" ht="15.75" customHeight="1" x14ac:dyDescent="0.25">
      <c r="A319" s="159"/>
      <c r="B319" s="147"/>
      <c r="C319" s="148"/>
      <c r="D319" s="147"/>
      <c r="E319" s="148"/>
      <c r="F319" s="149"/>
      <c r="G319" s="158"/>
      <c r="H319" s="160"/>
    </row>
    <row r="320" spans="1:8" ht="15.75" customHeight="1" thickBot="1" x14ac:dyDescent="0.3">
      <c r="A320" s="161" t="s">
        <v>223</v>
      </c>
      <c r="B320" s="147"/>
      <c r="C320" s="148"/>
      <c r="D320" s="147"/>
      <c r="E320" s="148"/>
      <c r="F320" s="149"/>
      <c r="G320" s="158"/>
      <c r="H320" s="162">
        <f>+H317</f>
        <v>0</v>
      </c>
    </row>
    <row r="321" spans="1:8" ht="15.75" customHeight="1" thickTop="1" thickBot="1" x14ac:dyDescent="0.3">
      <c r="A321" s="159"/>
      <c r="B321" s="147"/>
      <c r="C321" s="148"/>
      <c r="D321" s="147"/>
      <c r="E321" s="148"/>
      <c r="F321" s="149"/>
      <c r="G321" s="158"/>
      <c r="H321" s="160"/>
    </row>
    <row r="322" spans="1:8" ht="15.75" customHeight="1" x14ac:dyDescent="0.25">
      <c r="A322" s="260" t="s">
        <v>224</v>
      </c>
      <c r="B322" s="260"/>
      <c r="C322" s="260"/>
      <c r="D322" s="163"/>
      <c r="E322" s="164"/>
      <c r="F322" s="165"/>
      <c r="G322" s="163"/>
      <c r="H322" s="166"/>
    </row>
    <row r="323" spans="1:8" ht="15.75" customHeight="1" x14ac:dyDescent="0.25">
      <c r="A323" s="167" t="s">
        <v>225</v>
      </c>
      <c r="B323" s="168">
        <v>4</v>
      </c>
      <c r="C323" s="169" t="s">
        <v>226</v>
      </c>
      <c r="D323" s="168">
        <v>1</v>
      </c>
      <c r="E323" s="169"/>
      <c r="F323" s="170"/>
      <c r="G323" s="171" t="s">
        <v>227</v>
      </c>
      <c r="H323" s="172">
        <f t="shared" ref="H323:H326" si="55">B323*D323*F323</f>
        <v>0</v>
      </c>
    </row>
    <row r="324" spans="1:8" ht="15.75" customHeight="1" x14ac:dyDescent="0.25">
      <c r="A324" s="167" t="s">
        <v>228</v>
      </c>
      <c r="B324" s="168">
        <v>1</v>
      </c>
      <c r="C324" s="169" t="s">
        <v>229</v>
      </c>
      <c r="D324" s="168">
        <v>2</v>
      </c>
      <c r="E324" s="169" t="s">
        <v>33</v>
      </c>
      <c r="F324" s="170"/>
      <c r="G324" s="171" t="s">
        <v>230</v>
      </c>
      <c r="H324" s="172">
        <f t="shared" si="55"/>
        <v>0</v>
      </c>
    </row>
    <row r="325" spans="1:8" ht="15.75" customHeight="1" x14ac:dyDescent="0.25">
      <c r="A325" s="167" t="s">
        <v>231</v>
      </c>
      <c r="B325" s="168">
        <v>3</v>
      </c>
      <c r="C325" s="169" t="s">
        <v>232</v>
      </c>
      <c r="D325" s="168">
        <v>10</v>
      </c>
      <c r="E325" s="169" t="s">
        <v>57</v>
      </c>
      <c r="F325" s="170"/>
      <c r="G325" s="171" t="s">
        <v>230</v>
      </c>
      <c r="H325" s="172">
        <f t="shared" si="55"/>
        <v>0</v>
      </c>
    </row>
    <row r="326" spans="1:8" ht="15.75" customHeight="1" x14ac:dyDescent="0.25">
      <c r="A326" s="167" t="s">
        <v>233</v>
      </c>
      <c r="B326" s="168">
        <v>3</v>
      </c>
      <c r="C326" s="169" t="s">
        <v>232</v>
      </c>
      <c r="D326" s="168">
        <v>10</v>
      </c>
      <c r="E326" s="169" t="s">
        <v>57</v>
      </c>
      <c r="F326" s="170"/>
      <c r="G326" s="171" t="s">
        <v>230</v>
      </c>
      <c r="H326" s="172">
        <f t="shared" si="55"/>
        <v>0</v>
      </c>
    </row>
    <row r="327" spans="1:8" ht="15.75" customHeight="1" thickBot="1" x14ac:dyDescent="0.3">
      <c r="A327" s="173"/>
      <c r="B327" s="168"/>
      <c r="C327" s="169"/>
      <c r="D327" s="168"/>
      <c r="E327" s="169"/>
      <c r="F327" s="174"/>
      <c r="G327" s="171"/>
      <c r="H327" s="175">
        <f>SUM(H323:H326)</f>
        <v>0</v>
      </c>
    </row>
    <row r="328" spans="1:8" ht="15.75" customHeight="1" thickTop="1" x14ac:dyDescent="0.25">
      <c r="A328" s="176"/>
      <c r="B328" s="168"/>
      <c r="C328" s="169"/>
      <c r="D328" s="168"/>
      <c r="E328" s="169"/>
      <c r="F328" s="174"/>
      <c r="G328" s="171"/>
      <c r="H328" s="177"/>
    </row>
    <row r="329" spans="1:8" ht="15.75" customHeight="1" thickBot="1" x14ac:dyDescent="0.3">
      <c r="A329" s="178" t="s">
        <v>234</v>
      </c>
      <c r="B329" s="168"/>
      <c r="C329" s="169"/>
      <c r="D329" s="168"/>
      <c r="E329" s="169"/>
      <c r="F329" s="179"/>
      <c r="G329" s="171"/>
      <c r="H329" s="180">
        <f>+H327</f>
        <v>0</v>
      </c>
    </row>
    <row r="330" spans="1:8" ht="15.75" customHeight="1" thickTop="1" thickBot="1" x14ac:dyDescent="0.3">
      <c r="A330" s="181"/>
      <c r="B330" s="182"/>
      <c r="C330" s="183"/>
      <c r="D330" s="182"/>
      <c r="E330" s="183"/>
      <c r="F330" s="184"/>
      <c r="G330" s="185"/>
      <c r="H330" s="186"/>
    </row>
    <row r="331" spans="1:8" ht="20.25" customHeight="1" x14ac:dyDescent="0.3">
      <c r="A331" s="261" t="s">
        <v>235</v>
      </c>
      <c r="B331" s="262"/>
      <c r="C331" s="263"/>
      <c r="D331" s="147"/>
      <c r="E331" s="148"/>
      <c r="F331" s="149"/>
      <c r="G331" s="148"/>
      <c r="H331" s="187"/>
    </row>
    <row r="332" spans="1:8" ht="15.75" customHeight="1" x14ac:dyDescent="0.25">
      <c r="A332" s="156" t="s">
        <v>261</v>
      </c>
      <c r="B332" s="147">
        <v>19</v>
      </c>
      <c r="C332" s="148" t="s">
        <v>25</v>
      </c>
      <c r="D332" s="147">
        <v>32</v>
      </c>
      <c r="E332" s="148" t="s">
        <v>33</v>
      </c>
      <c r="F332" s="188"/>
      <c r="G332" s="148" t="s">
        <v>236</v>
      </c>
      <c r="H332" s="150">
        <f>B332*D332*F332</f>
        <v>0</v>
      </c>
    </row>
    <row r="333" spans="1:8" ht="15.75" customHeight="1" x14ac:dyDescent="0.25">
      <c r="A333" s="156" t="s">
        <v>237</v>
      </c>
      <c r="B333" s="147">
        <v>30</v>
      </c>
      <c r="C333" s="148" t="s">
        <v>238</v>
      </c>
      <c r="D333" s="147">
        <v>32</v>
      </c>
      <c r="E333" s="148" t="s">
        <v>33</v>
      </c>
      <c r="F333" s="188"/>
      <c r="G333" s="148" t="s">
        <v>236</v>
      </c>
      <c r="H333" s="150">
        <f t="shared" ref="H333" si="56">B333*D333*F333</f>
        <v>0</v>
      </c>
    </row>
    <row r="334" spans="1:8" ht="15.75" customHeight="1" thickBot="1" x14ac:dyDescent="0.3">
      <c r="A334" s="156"/>
      <c r="B334" s="147"/>
      <c r="C334" s="148"/>
      <c r="D334" s="147"/>
      <c r="E334" s="148"/>
      <c r="F334" s="189"/>
      <c r="G334" s="148"/>
      <c r="H334" s="190">
        <f>SUM(H332:H333)</f>
        <v>0</v>
      </c>
    </row>
    <row r="335" spans="1:8" ht="15.75" customHeight="1" thickTop="1" x14ac:dyDescent="0.25">
      <c r="A335" s="154"/>
      <c r="B335" s="152"/>
      <c r="C335" s="191"/>
      <c r="D335" s="152"/>
      <c r="E335" s="191"/>
      <c r="F335" s="189"/>
      <c r="G335" s="191"/>
      <c r="H335" s="192"/>
    </row>
    <row r="336" spans="1:8" ht="15.75" customHeight="1" thickBot="1" x14ac:dyDescent="0.35">
      <c r="A336" s="193" t="s">
        <v>239</v>
      </c>
      <c r="B336" s="147"/>
      <c r="C336" s="158"/>
      <c r="D336" s="147"/>
      <c r="E336" s="148"/>
      <c r="F336" s="194"/>
      <c r="G336" s="158"/>
      <c r="H336" s="162">
        <f>+H334</f>
        <v>0</v>
      </c>
    </row>
    <row r="337" spans="1:8" ht="15.75" customHeight="1" thickTop="1" thickBot="1" x14ac:dyDescent="0.3">
      <c r="A337" s="156"/>
      <c r="B337" s="195"/>
      <c r="C337" s="196"/>
      <c r="D337" s="195"/>
      <c r="E337" s="196"/>
      <c r="F337" s="197"/>
      <c r="G337" s="196"/>
      <c r="H337" s="198"/>
    </row>
    <row r="338" spans="1:8" ht="21.75" customHeight="1" x14ac:dyDescent="0.25">
      <c r="A338" s="248" t="s">
        <v>240</v>
      </c>
      <c r="B338" s="249"/>
      <c r="C338" s="250"/>
      <c r="D338" s="199"/>
      <c r="E338" s="200"/>
      <c r="F338" s="201"/>
      <c r="G338" s="200"/>
      <c r="H338" s="202"/>
    </row>
    <row r="339" spans="1:8" ht="21.75" customHeight="1" x14ac:dyDescent="0.25">
      <c r="A339" s="203" t="s">
        <v>241</v>
      </c>
      <c r="B339" s="204">
        <v>1</v>
      </c>
      <c r="C339" s="205"/>
      <c r="D339" s="204">
        <v>6</v>
      </c>
      <c r="E339" s="206" t="s">
        <v>33</v>
      </c>
      <c r="F339" s="207"/>
      <c r="G339" s="206" t="s">
        <v>12</v>
      </c>
      <c r="H339" s="208">
        <f>(+B339*D339*F339)/B353</f>
        <v>0</v>
      </c>
    </row>
    <row r="340" spans="1:8" ht="21.75" customHeight="1" x14ac:dyDescent="0.25">
      <c r="A340" s="203" t="s">
        <v>242</v>
      </c>
      <c r="B340" s="204">
        <v>1</v>
      </c>
      <c r="C340" s="205"/>
      <c r="D340" s="204">
        <v>250</v>
      </c>
      <c r="E340" s="206" t="s">
        <v>243</v>
      </c>
      <c r="F340" s="207"/>
      <c r="G340" s="206" t="s">
        <v>244</v>
      </c>
      <c r="H340" s="208">
        <f>(+B340*D340*F340)/B353</f>
        <v>0</v>
      </c>
    </row>
    <row r="341" spans="1:8" ht="15.75" customHeight="1" thickBot="1" x14ac:dyDescent="0.35">
      <c r="A341" s="209" t="s">
        <v>245</v>
      </c>
      <c r="B341" s="210"/>
      <c r="C341" s="211"/>
      <c r="D341" s="210"/>
      <c r="E341" s="212"/>
      <c r="F341" s="213"/>
      <c r="G341" s="212"/>
      <c r="H341" s="214">
        <f>SUM(H339:H340)</f>
        <v>0</v>
      </c>
    </row>
    <row r="342" spans="1:8" ht="15.75" customHeight="1" thickTop="1" x14ac:dyDescent="0.25">
      <c r="A342" s="215" t="s">
        <v>246</v>
      </c>
      <c r="B342" s="77">
        <v>1</v>
      </c>
      <c r="C342" s="87" t="s">
        <v>50</v>
      </c>
      <c r="D342" s="77">
        <v>1</v>
      </c>
      <c r="E342" s="78"/>
      <c r="F342" s="216"/>
      <c r="G342" s="87" t="s">
        <v>247</v>
      </c>
      <c r="H342" s="208">
        <f>B342*D342*F342</f>
        <v>0</v>
      </c>
    </row>
    <row r="343" spans="1:8" ht="15.75" customHeight="1" x14ac:dyDescent="0.25">
      <c r="A343" s="215" t="s">
        <v>248</v>
      </c>
      <c r="B343" s="77">
        <v>1</v>
      </c>
      <c r="C343" s="87" t="s">
        <v>50</v>
      </c>
      <c r="D343" s="77">
        <v>40</v>
      </c>
      <c r="E343" s="78" t="s">
        <v>249</v>
      </c>
      <c r="F343" s="216"/>
      <c r="G343" s="87" t="s">
        <v>58</v>
      </c>
      <c r="H343" s="208">
        <f>B343*D343*F343</f>
        <v>0</v>
      </c>
    </row>
    <row r="344" spans="1:8" ht="15.75" customHeight="1" thickBot="1" x14ac:dyDescent="0.35">
      <c r="A344" s="209" t="s">
        <v>250</v>
      </c>
      <c r="B344" s="217"/>
      <c r="C344" s="218"/>
      <c r="D344" s="217"/>
      <c r="E344" s="219"/>
      <c r="F344" s="220"/>
      <c r="G344" s="219"/>
      <c r="H344" s="106">
        <f>SUM(H341:H343)</f>
        <v>0</v>
      </c>
    </row>
    <row r="345" spans="1:8" ht="15.75" customHeight="1" thickTop="1" x14ac:dyDescent="0.3">
      <c r="A345" s="209"/>
      <c r="B345" s="217"/>
      <c r="C345" s="218"/>
      <c r="D345" s="217"/>
      <c r="E345" s="219"/>
      <c r="F345" s="221"/>
      <c r="G345" s="219"/>
      <c r="H345" s="222"/>
    </row>
    <row r="346" spans="1:8" ht="15.75" customHeight="1" thickBot="1" x14ac:dyDescent="0.35">
      <c r="A346" s="209"/>
      <c r="B346" s="217"/>
      <c r="C346" s="218"/>
      <c r="D346" s="217"/>
      <c r="E346" s="219"/>
      <c r="F346" s="221"/>
      <c r="G346" s="219"/>
      <c r="H346" s="222"/>
    </row>
    <row r="347" spans="1:8" x14ac:dyDescent="0.25">
      <c r="A347" s="223" t="s">
        <v>251</v>
      </c>
      <c r="B347" s="224"/>
      <c r="C347" s="225"/>
      <c r="D347" s="226"/>
      <c r="E347" s="225"/>
      <c r="F347" s="227"/>
      <c r="G347" s="226"/>
      <c r="H347" s="228">
        <f>+H344+H336+H329+H320+H303+H199+H169+H148</f>
        <v>0</v>
      </c>
    </row>
    <row r="348" spans="1:8" ht="13" thickBot="1" x14ac:dyDescent="0.3">
      <c r="A348" s="229" t="s">
        <v>252</v>
      </c>
      <c r="B348" s="230"/>
      <c r="C348" s="231"/>
      <c r="D348" s="232"/>
      <c r="E348" s="231"/>
      <c r="F348" s="233"/>
      <c r="G348" s="232"/>
      <c r="H348" s="234">
        <f>+H347*5%</f>
        <v>0</v>
      </c>
    </row>
    <row r="349" spans="1:8" ht="13" thickBot="1" x14ac:dyDescent="0.3">
      <c r="A349" s="235" t="s">
        <v>253</v>
      </c>
      <c r="B349" s="230"/>
      <c r="C349" s="231"/>
      <c r="D349" s="232"/>
      <c r="E349" s="231"/>
      <c r="F349" s="233"/>
      <c r="G349" s="232"/>
      <c r="H349" s="236">
        <f>SUM(H347:H348)</f>
        <v>0</v>
      </c>
    </row>
    <row r="350" spans="1:8" ht="13" thickBot="1" x14ac:dyDescent="0.3">
      <c r="A350" s="237"/>
      <c r="B350" s="237"/>
      <c r="C350" s="238"/>
      <c r="D350" s="237"/>
      <c r="E350" s="238"/>
      <c r="F350" s="237"/>
      <c r="G350" s="238"/>
      <c r="H350" s="237"/>
    </row>
    <row r="351" spans="1:8" ht="13" thickBot="1" x14ac:dyDescent="0.3">
      <c r="A351" s="239" t="s">
        <v>254</v>
      </c>
      <c r="B351" s="240"/>
      <c r="C351" s="238"/>
      <c r="D351" s="237"/>
      <c r="E351" s="238"/>
      <c r="F351" s="237"/>
      <c r="G351" s="238"/>
      <c r="H351" s="241"/>
    </row>
    <row r="352" spans="1:8" x14ac:dyDescent="0.25">
      <c r="A352" s="242" t="s">
        <v>255</v>
      </c>
      <c r="B352" s="240"/>
      <c r="C352" s="238"/>
      <c r="D352" s="237"/>
      <c r="E352" s="238"/>
      <c r="F352" s="237"/>
      <c r="G352" s="238"/>
      <c r="H352" s="243"/>
    </row>
    <row r="353" spans="1:8" ht="13" thickBot="1" x14ac:dyDescent="0.3">
      <c r="A353" s="244" t="s">
        <v>256</v>
      </c>
      <c r="B353" s="245">
        <v>7.9109999999999996E-3</v>
      </c>
      <c r="C353" s="238"/>
      <c r="D353" s="237"/>
      <c r="E353" s="238"/>
      <c r="F353" s="237"/>
      <c r="G353" s="238"/>
      <c r="H353" s="243"/>
    </row>
    <row r="354" spans="1:8" x14ac:dyDescent="0.25">
      <c r="A354" s="237"/>
      <c r="B354" s="237"/>
      <c r="C354" s="238"/>
      <c r="D354" s="237"/>
      <c r="E354" s="238"/>
      <c r="F354" s="237"/>
      <c r="G354" s="238"/>
      <c r="H354" s="243"/>
    </row>
    <row r="355" spans="1:8" x14ac:dyDescent="0.25">
      <c r="A355" s="237"/>
      <c r="B355" s="237"/>
      <c r="C355" s="238"/>
      <c r="D355" s="237"/>
      <c r="E355" s="238"/>
      <c r="F355" s="237"/>
      <c r="G355" s="238"/>
      <c r="H355" s="243"/>
    </row>
    <row r="356" spans="1:8" x14ac:dyDescent="0.25">
      <c r="A356" s="237"/>
      <c r="B356" s="237"/>
      <c r="C356" s="238"/>
      <c r="D356" s="237"/>
      <c r="E356" s="238"/>
      <c r="F356" s="237"/>
      <c r="G356" s="238"/>
      <c r="H356" s="243"/>
    </row>
    <row r="357" spans="1:8" x14ac:dyDescent="0.25">
      <c r="A357" s="237"/>
      <c r="B357" s="237"/>
      <c r="C357" s="238"/>
      <c r="D357" s="237"/>
      <c r="E357" s="238"/>
      <c r="F357" s="237"/>
      <c r="G357" s="238"/>
      <c r="H357" s="237"/>
    </row>
    <row r="358" spans="1:8" x14ac:dyDescent="0.25">
      <c r="A358" s="246"/>
      <c r="B358" s="246"/>
      <c r="C358" s="246"/>
      <c r="D358" s="246"/>
      <c r="E358" s="246"/>
      <c r="F358" s="246"/>
      <c r="G358" s="246"/>
      <c r="H358" s="246"/>
    </row>
  </sheetData>
  <mergeCells count="9">
    <mergeCell ref="A338:C338"/>
    <mergeCell ref="A4:A5"/>
    <mergeCell ref="B4:C4"/>
    <mergeCell ref="D4:E4"/>
    <mergeCell ref="F4:G4"/>
    <mergeCell ref="A201:C201"/>
    <mergeCell ref="A306:C306"/>
    <mergeCell ref="A322:C322"/>
    <mergeCell ref="A331:C331"/>
  </mergeCells>
  <pageMargins left="0.78740157480314965" right="0.78740157480314965" top="0.98425196850393704" bottom="0.98425196850393704" header="0.51181102362204722" footer="0.51181102362204722"/>
  <pageSetup paperSize="9" scale="47" fitToHeight="8" orientation="landscape" r:id="rId1"/>
  <headerFooter alignWithMargins="0"/>
  <rowBreaks count="4" manualBreakCount="4">
    <brk id="90" max="16383" man="1"/>
    <brk id="170" max="16383" man="1"/>
    <brk id="321" max="16383" man="1"/>
    <brk id="3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Vu budget</vt:lpstr>
    </vt:vector>
  </TitlesOfParts>
  <Company>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Gianini</dc:creator>
  <cp:lastModifiedBy>Bertrand Buffiere</cp:lastModifiedBy>
  <dcterms:created xsi:type="dcterms:W3CDTF">2018-06-12T23:00:18Z</dcterms:created>
  <dcterms:modified xsi:type="dcterms:W3CDTF">2020-03-02T04:46:09Z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